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.V\Documents\תקציב\חריגות משרדיות\"/>
    </mc:Choice>
  </mc:AlternateContent>
  <xr:revisionPtr revIDLastSave="0" documentId="8_{65451473-D7BC-4920-8E66-32F1E3A074C5}" xr6:coauthVersionLast="44" xr6:coauthVersionMax="44" xr10:uidLastSave="{00000000-0000-0000-0000-000000000000}"/>
  <bookViews>
    <workbookView xWindow="660" yWindow="660" windowWidth="19200" windowHeight="10920" activeTab="3" xr2:uid="{00000000-000D-0000-FFFF-FFFF00000000}"/>
  </bookViews>
  <sheets>
    <sheet name="אפריל" sheetId="6" r:id="rId1"/>
    <sheet name="דוח תנועות" sheetId="8" r:id="rId2"/>
    <sheet name="קובץ החרגות" sheetId="7" r:id="rId3"/>
    <sheet name="מאי" sheetId="9" r:id="rId4"/>
  </sheets>
  <definedNames>
    <definedName name="_xlnm._FilterDatabase" localSheetId="1" hidden="1">'דוח תנועות'!$A$1:$K$140</definedName>
    <definedName name="_xlnm._FilterDatabase" localSheetId="2" hidden="1">'קובץ החרגות'!$A$1:$I$16</definedName>
    <definedName name="נספח_ב" localSheetId="0">אפריל!#REF!</definedName>
    <definedName name="נספח_ב" localSheetId="3">מאי!#REF!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9" l="1"/>
  <c r="D16" i="9"/>
  <c r="C15" i="7"/>
  <c r="C14" i="7"/>
  <c r="C6" i="7"/>
  <c r="C16" i="7" s="1"/>
  <c r="D25" i="6" l="1"/>
  <c r="D11" i="6"/>
  <c r="D12" i="6"/>
</calcChain>
</file>

<file path=xl/sharedStrings.xml><?xml version="1.0" encoding="utf-8"?>
<sst xmlns="http://schemas.openxmlformats.org/spreadsheetml/2006/main" count="1246" uniqueCount="262">
  <si>
    <t>תאריך עדכון</t>
  </si>
  <si>
    <t>פעילות</t>
  </si>
  <si>
    <t>מסמך</t>
  </si>
  <si>
    <t>שורה</t>
  </si>
  <si>
    <t>תיאור שורה</t>
  </si>
  <si>
    <t>השפעה על תקציב מזומנים</t>
  </si>
  <si>
    <t>פרטי תנועה</t>
  </si>
  <si>
    <t>הזמנת רכש</t>
  </si>
  <si>
    <t>20</t>
  </si>
  <si>
    <t>יצירה/שינוי</t>
  </si>
  <si>
    <t/>
  </si>
  <si>
    <t>30</t>
  </si>
  <si>
    <t>חריגה/סגירה</t>
  </si>
  <si>
    <t>40</t>
  </si>
  <si>
    <t>80</t>
  </si>
  <si>
    <t>10</t>
  </si>
  <si>
    <t>הצמדה/שערוך, חריגה/סגירה</t>
  </si>
  <si>
    <t>הצמדה/שערוך</t>
  </si>
  <si>
    <t>סטורנו</t>
  </si>
  <si>
    <t>2</t>
  </si>
  <si>
    <t>3</t>
  </si>
  <si>
    <t>תשלום לוגיסטי</t>
  </si>
  <si>
    <t>יצירה/שינוי, הצמדה/שערוך</t>
  </si>
  <si>
    <t>4501577864</t>
  </si>
  <si>
    <t>העברת הביתן לבוסטון קטלוגים ושונות</t>
  </si>
  <si>
    <t>90</t>
  </si>
  <si>
    <t>יציאה מאתר התערוכה + אחסנה</t>
  </si>
  <si>
    <t>100</t>
  </si>
  <si>
    <t>מיסי נמל ואחסנה</t>
  </si>
  <si>
    <t>4501821428</t>
  </si>
  <si>
    <t>פרסום והסברה</t>
  </si>
  <si>
    <t>4501592542</t>
  </si>
  <si>
    <t>4501823861</t>
  </si>
  <si>
    <t>מלון</t>
  </si>
  <si>
    <t>4501864711</t>
  </si>
  <si>
    <t>שירותי דואר</t>
  </si>
  <si>
    <t>חשבונית פיננסית</t>
  </si>
  <si>
    <t>הרשות הלאומית לחדשנות טכנולוגית</t>
  </si>
  <si>
    <t>פורמט לדיווח על החלטות בעניין הוצאות המשרד</t>
  </si>
  <si>
    <t>נספח ב להודעת הנחיות לביצוע התקציב בשנת 2020</t>
  </si>
  <si>
    <t>מס</t>
  </si>
  <si>
    <t>ספק</t>
  </si>
  <si>
    <t>נושא ההתקשרות</t>
  </si>
  <si>
    <r>
      <t>סכום ההתקשרות (</t>
    </r>
    <r>
      <rPr>
        <sz val="8"/>
        <color theme="1"/>
        <rFont val="Arial"/>
        <family val="2"/>
        <charset val="177"/>
        <scheme val="minor"/>
      </rPr>
      <t>סכום ההתקשרות ולא סכום המזומן</t>
    </r>
    <r>
      <rPr>
        <sz val="11"/>
        <color theme="1"/>
        <rFont val="Arial"/>
        <family val="2"/>
        <charset val="177"/>
        <scheme val="minor"/>
      </rPr>
      <t>)</t>
    </r>
  </si>
  <si>
    <t>תאריך</t>
  </si>
  <si>
    <t xml:space="preserve">שם הספק </t>
  </si>
  <si>
    <t>סכום מבוקש בש"ח כולל מעמ!!</t>
  </si>
  <si>
    <t xml:space="preserve">הסבר </t>
  </si>
  <si>
    <t>הסברים נוספי/הערות לימור</t>
  </si>
  <si>
    <t>תקנה/ פריט התחייבות</t>
  </si>
  <si>
    <t>שם תקנה</t>
  </si>
  <si>
    <t>מרכז קרנות</t>
  </si>
  <si>
    <t>שם מרכז קרנות</t>
  </si>
  <si>
    <t>תפעול</t>
  </si>
  <si>
    <t>שיווק</t>
  </si>
  <si>
    <t>משרדיות</t>
  </si>
  <si>
    <t>אושר</t>
  </si>
  <si>
    <t>יועצים ומחקר</t>
  </si>
  <si>
    <t>תמיכות</t>
  </si>
  <si>
    <t>זירת תשתיות טכנולוגיות</t>
  </si>
  <si>
    <t>זירת ייצור מתקדם</t>
  </si>
  <si>
    <t>דוח החרגות לחודש: אפריל 2020</t>
  </si>
  <si>
    <t>פרסומי חודש 04/2020 בהתאם להוראות סעיף 49(ב) לחוק יסודות התקציב, תשמ"ה-1985</t>
  </si>
  <si>
    <t>4501596078</t>
  </si>
  <si>
    <t>שירות עיבוד נתונים</t>
  </si>
  <si>
    <t>4501596055</t>
  </si>
  <si>
    <t>2020 שירות עיבוד נתונים</t>
  </si>
  <si>
    <t>4501483681</t>
  </si>
  <si>
    <t>membership MTEC</t>
  </si>
  <si>
    <t>4501795066</t>
  </si>
  <si>
    <t>nagement costs CIIRDF 2018...</t>
  </si>
  <si>
    <t>יעוץ משפטי</t>
  </si>
  <si>
    <t>מינוי לעיתון זר</t>
  </si>
  <si>
    <t>אקטון קורונה</t>
  </si>
  <si>
    <t>שירותי עיבוד נתונים</t>
  </si>
  <si>
    <t>שירותי ניטור תקשורת- יפעת</t>
  </si>
  <si>
    <t>שירותי מוקד ביטחון</t>
  </si>
  <si>
    <t>אישור בוועדת חריגים- מתן מענקים</t>
  </si>
  <si>
    <t>אישור בוועדת חריגים- התקשרות עם לפמ</t>
  </si>
  <si>
    <t>אושר בוועדת חריגים- התקשרות עם משרד עו"ד שבלת</t>
  </si>
  <si>
    <t xml:space="preserve">אושר בוועדת חריגים- תשלום דמי חבר לקרן קוריאה </t>
  </si>
  <si>
    <t>אושר בוועדת חריגים- תשלום דמי חבר מדינת ישראל הורייזן</t>
  </si>
  <si>
    <t xml:space="preserve">אושר בוועדת חריגים- התקשרות עם משרדי שיווק </t>
  </si>
  <si>
    <t>שירותי מחשוב</t>
  </si>
  <si>
    <t xml:space="preserve">שירותי תמיכה </t>
  </si>
  <si>
    <t xml:space="preserve">משרדיות- מחיצות הגנה </t>
  </si>
  <si>
    <t>החזר הוצאות מופ אירופאי</t>
  </si>
  <si>
    <t>מערכת נוכחות</t>
  </si>
  <si>
    <t>מו"פ בינלאומי</t>
  </si>
  <si>
    <t>החרגה 2 למרכז קרנות קורונה למזומנים והרשאה</t>
  </si>
  <si>
    <t>החרגה למרכז קרנות קורונה</t>
  </si>
  <si>
    <t>זירת צמיחה</t>
  </si>
  <si>
    <t>קורונה</t>
  </si>
  <si>
    <t>החרגה למרכז קרנות קורונה למזומנים והרשאה</t>
  </si>
  <si>
    <t>טיקל סנטר</t>
  </si>
  <si>
    <t>רכישה של שלושה טלפונים</t>
  </si>
  <si>
    <t>פורטל דרושים</t>
  </si>
  <si>
    <t xml:space="preserve">אתר פרסום משרות פתוחות </t>
  </si>
  <si>
    <t>משאבי אנוש</t>
  </si>
  <si>
    <t>טומדס</t>
  </si>
  <si>
    <t>שירותי תרגום</t>
  </si>
  <si>
    <t>קרן קנדה</t>
  </si>
  <si>
    <t>אושר בוועדת חריגים- פניה 30415</t>
  </si>
  <si>
    <t>החרגה למרכז קרנות קורונה, תוספת מעל 4.3 מלשח לסך של 7.3 מלשח</t>
  </si>
  <si>
    <t>Coding Bootcamp Market 2019 2027</t>
  </si>
  <si>
    <t>דוח לסיירות תכנות (2430$)</t>
  </si>
  <si>
    <t>גלשן שווקים</t>
  </si>
  <si>
    <t>החרגה לצורך תשלום בחריגה</t>
  </si>
  <si>
    <t>רולטיים</t>
  </si>
  <si>
    <t>שעונים לחוגגי בר מצווה- 9</t>
  </si>
  <si>
    <t>חץ אור</t>
  </si>
  <si>
    <t xml:space="preserve">רכישת אסלוניות </t>
  </si>
  <si>
    <t>הרחבת רשיונות</t>
  </si>
  <si>
    <t>שירות לקוחות</t>
  </si>
  <si>
    <t xml:space="preserve">גסטטנרטק בע"מ </t>
  </si>
  <si>
    <t xml:space="preserve">הרחבת התקשרות </t>
  </si>
  <si>
    <t>דוח החרגות לחודש: מאי 2020</t>
  </si>
  <si>
    <t>פרסומי חודש 05/2020 בהתאם להוראות סעיף 49(ב) לחוק יסודות התקציב, תשמ"ה-1985</t>
  </si>
  <si>
    <t>יתרה ל- 30.04.2020</t>
  </si>
  <si>
    <t>0</t>
  </si>
  <si>
    <t>03.05.2020</t>
  </si>
  <si>
    <t>שירותי ליווי - אושר בוועדת חריגים</t>
  </si>
  <si>
    <t>4501607582</t>
  </si>
  <si>
    <t>שירותי ליווי פרויקט</t>
  </si>
  <si>
    <t>4501692436</t>
  </si>
  <si>
    <t>שיווק הרשות</t>
  </si>
  <si>
    <t>4501692444</t>
  </si>
  <si>
    <t>2020 הגדלה לקידום הרשובמדיה</t>
  </si>
  <si>
    <t>4501755785</t>
  </si>
  <si>
    <t>ציוד נלווה לכנס החמסות</t>
  </si>
  <si>
    <t>חריגה/סגירה, תשלום/תקבול</t>
  </si>
  <si>
    <t>סה"כ ל- 03.05.2020</t>
  </si>
  <si>
    <t>יתרה ל- 03.05.2020</t>
  </si>
  <si>
    <t>10.05.2020</t>
  </si>
  <si>
    <t>4501745237</t>
  </si>
  <si>
    <t>תשלום דמי מנוי - עיתונים</t>
  </si>
  <si>
    <t>סה"כ ל- 10.05.2020</t>
  </si>
  <si>
    <t>יתרה ל- 10.05.2020</t>
  </si>
  <si>
    <t>17.05.2020</t>
  </si>
  <si>
    <t>סה"כ ל- 17.05.2020</t>
  </si>
  <si>
    <t>יתרה ל- 17.05.2020</t>
  </si>
  <si>
    <t>21.05.2020</t>
  </si>
  <si>
    <t>4501799359</t>
  </si>
  <si>
    <t>קני ציור</t>
  </si>
  <si>
    <t>סה"כ ל- 21.05.2020</t>
  </si>
  <si>
    <t>יתרה ל- 21.05.2020</t>
  </si>
  <si>
    <t>24.05.2020</t>
  </si>
  <si>
    <t>4501732070</t>
  </si>
  <si>
    <t>השתתפות בכנסים שעורך גלובס</t>
  </si>
  <si>
    <t>מעבר שנה, חריגה/סגירה</t>
  </si>
  <si>
    <t>סה"כ ל- 24.05.2020</t>
  </si>
  <si>
    <t>יתרה ל- 24.05.2020</t>
  </si>
  <si>
    <t>14.05.2020</t>
  </si>
  <si>
    <t>4501897558</t>
  </si>
  <si>
    <t>בנק לפרסום משרות</t>
  </si>
  <si>
    <t>סה"כ ל- 14.05.2020</t>
  </si>
  <si>
    <t>יתרה ל- 14.05.2020</t>
  </si>
  <si>
    <t>4501774319</t>
  </si>
  <si>
    <t>שירותי כוח אדם</t>
  </si>
  <si>
    <t>4501763187</t>
  </si>
  <si>
    <t>שעונים</t>
  </si>
  <si>
    <t>1900002695/2020/3690</t>
  </si>
  <si>
    <t>קישוטיפ לפורים</t>
  </si>
  <si>
    <t>כוסות מקושטות לפורים</t>
  </si>
  <si>
    <t>4</t>
  </si>
  <si>
    <t>השלמה למשלוח מנות לגמד וענק</t>
  </si>
  <si>
    <t>1900002696/2020/3690</t>
  </si>
  <si>
    <t>מתנות לעובדים מצטיינים</t>
  </si>
  <si>
    <t>5</t>
  </si>
  <si>
    <t>26.05.2020</t>
  </si>
  <si>
    <t>סה"כ ל- 26.05.2020</t>
  </si>
  <si>
    <t>יתרה ל- 26.05.2020</t>
  </si>
  <si>
    <t>27.05.2020</t>
  </si>
  <si>
    <t>יצירה/שינוי, חריגה/סגירה</t>
  </si>
  <si>
    <t>סה"כ ל- 27.05.2020</t>
  </si>
  <si>
    <t>יתרה ל- 27.05.2020</t>
  </si>
  <si>
    <t>05.05.2020</t>
  </si>
  <si>
    <t>1900002287/2020/3690</t>
  </si>
  <si>
    <t>העברת דואר מאיירופורט לגטי</t>
  </si>
  <si>
    <t>סה"כ ל- 05.05.2020</t>
  </si>
  <si>
    <t>יתרה ל- 05.05.2020</t>
  </si>
  <si>
    <t>06.05.2020</t>
  </si>
  <si>
    <t>4501894361</t>
  </si>
  <si>
    <t>טלפון IP</t>
  </si>
  <si>
    <t>דמי משלוח</t>
  </si>
  <si>
    <t>סה"כ ל- 06.05.2020</t>
  </si>
  <si>
    <t>יתרה ל- 06.05.2020</t>
  </si>
  <si>
    <t>11.05.2020</t>
  </si>
  <si>
    <t>4501778049</t>
  </si>
  <si>
    <t>שירותי גריסה קומה 3</t>
  </si>
  <si>
    <t>סה"כ ל- 11.05.2020</t>
  </si>
  <si>
    <t>יתרה ל- 11.05.2020</t>
  </si>
  <si>
    <t>4501765981</t>
  </si>
  <si>
    <t>שירותי הסעות- מינבוס ירושלים תל אביב</t>
  </si>
  <si>
    <t>19.05.2020</t>
  </si>
  <si>
    <t>סה"כ ל- 19.05.2020</t>
  </si>
  <si>
    <t>יתרה ל- 19.05.2020</t>
  </si>
  <si>
    <t>20.05.2020</t>
  </si>
  <si>
    <t>4501807028</t>
  </si>
  <si>
    <t>סה"כ ל- 20.05.2020</t>
  </si>
  <si>
    <t>יתרה ל- 20.05.2020</t>
  </si>
  <si>
    <t>4501810476</t>
  </si>
  <si>
    <t>טלפון סלולר- סמסונג 10S</t>
  </si>
  <si>
    <t>1900002697/2020/3690</t>
  </si>
  <si>
    <t>מסגרת תמונה</t>
  </si>
  <si>
    <t>1900002698/2020/3690</t>
  </si>
  <si>
    <t>מוצר למטבחון</t>
  </si>
  <si>
    <t>חומר חיטוי</t>
  </si>
  <si>
    <t>6</t>
  </si>
  <si>
    <t>מדחום לייזר לקורונה</t>
  </si>
  <si>
    <t>1900002699/2020/3690</t>
  </si>
  <si>
    <t>חיבור רשת</t>
  </si>
  <si>
    <t>כרטיס 4141- הוצאות אפריל</t>
  </si>
  <si>
    <t>25.05.2020</t>
  </si>
  <si>
    <t>4501810458</t>
  </si>
  <si>
    <t>טלפון סלולר</t>
  </si>
  <si>
    <t>סה"כ ל- 25.05.2020</t>
  </si>
  <si>
    <t>יתרה ל- 25.05.2020</t>
  </si>
  <si>
    <t>4501456518</t>
  </si>
  <si>
    <t>נייר אסלה למושבים</t>
  </si>
  <si>
    <t>01.06.2020</t>
  </si>
  <si>
    <t>4501903894</t>
  </si>
  <si>
    <t>שירותי יעוץ - שעה</t>
  </si>
  <si>
    <t>4501903899</t>
  </si>
  <si>
    <t>מדידה</t>
  </si>
  <si>
    <t>סה"כ ל- 01.06.2020</t>
  </si>
  <si>
    <t>יתרה ל- 01.06.2020</t>
  </si>
  <si>
    <t>לא בוצע במאי</t>
  </si>
  <si>
    <t>4501893839</t>
  </si>
  <si>
    <t>STEARIC ACID, GRADE I  S4751</t>
  </si>
  <si>
    <t>12.05.2020</t>
  </si>
  <si>
    <t>סה"כ ל- 12.05.2020</t>
  </si>
  <si>
    <t>יתרה ל- 12.05.2020</t>
  </si>
  <si>
    <t>13.05.2020</t>
  </si>
  <si>
    <t>0600000046/2020/3690</t>
  </si>
  <si>
    <t>בגין יעוץ בינ"ל בעניין מא</t>
  </si>
  <si>
    <t>סה"כ ל- 13.05.2020</t>
  </si>
  <si>
    <t>יתרה ל- 13.05.2020</t>
  </si>
  <si>
    <t>4501899322</t>
  </si>
  <si>
    <t>ייעוץ</t>
  </si>
  <si>
    <t>4501899328</t>
  </si>
  <si>
    <t>שעת ייעוץ</t>
  </si>
  <si>
    <t>0600000047/2020/3690</t>
  </si>
  <si>
    <t>Inclusive advice ENGINE+A</t>
  </si>
  <si>
    <t>5100001237/2020/3690</t>
  </si>
  <si>
    <t>בגין מסמך 4501893839 / 00010</t>
  </si>
  <si>
    <t>4501899472</t>
  </si>
  <si>
    <t>31.05.2020</t>
  </si>
  <si>
    <t>4501903044</t>
  </si>
  <si>
    <t>סה"כ ל- 31.05.2020</t>
  </si>
  <si>
    <t>יתרה ל- 31.05.2020</t>
  </si>
  <si>
    <t>4501892621</t>
  </si>
  <si>
    <t>KORIL FUND 2020</t>
  </si>
  <si>
    <t>4501897914</t>
  </si>
  <si>
    <t>management costs CIIRDF 2020</t>
  </si>
  <si>
    <t>הצמדה/שערוך, חריגה/סגירה, תשלום/תקבול</t>
  </si>
  <si>
    <t>אושר בוועדת חריגים- התקשרות עם קרן קנדה</t>
  </si>
  <si>
    <t>הרחבת התקשרות - שכירת מכונות צילום</t>
  </si>
  <si>
    <t>משרדיות- רכישת חומרי חיטוי (אלכוג'ל, מסכות)</t>
  </si>
  <si>
    <t>שירותי כח אדם- הגדלת התקשרות עם גלש"ן שווקים</t>
  </si>
  <si>
    <t xml:space="preserve">שירותי טלפוניה- הרחבת מספר רשיונות ורכישת שלושה מכשירי טלפון </t>
  </si>
  <si>
    <t>משאבי אנוש- פעילות רווחה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</si>
</sst>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,##0.0"/>
    <numFmt numFmtId="165" formatCode="&quot;₪&quot;\ #,##0.00"/>
  </numFmts>
  <fonts count="24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rgb="FFFF0000"/>
      <name val="Arial"/>
      <family val="2"/>
      <charset val="177"/>
      <scheme val="minor"/>
    </font>
    <font>
      <sz val="10"/>
      <color theme="1"/>
      <name val="Times New Roman"/>
      <family val="1"/>
    </font>
    <font>
      <b/>
      <sz val="11"/>
      <color rgb="FFFFFFFF"/>
      <name val="Arial"/>
      <family val="2"/>
      <scheme val="minor"/>
    </font>
    <font>
      <sz val="11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5A5A5A"/>
      <name val="David"/>
      <family val="2"/>
      <charset val="177"/>
    </font>
    <font>
      <sz val="12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8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4"/>
      <name val="Arial"/>
      <family val="2"/>
      <scheme val="minor"/>
    </font>
    <font>
      <sz val="10"/>
      <name val="Arial"/>
      <family val="2"/>
    </font>
    <font>
      <sz val="11"/>
      <name val="Arial"/>
      <family val="2"/>
      <scheme val="minor"/>
    </font>
    <font>
      <sz val="11"/>
      <color theme="5"/>
      <name val="Arial"/>
      <family val="2"/>
      <scheme val="minor"/>
    </font>
    <font>
      <sz val="11"/>
      <color theme="5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0" fontId="16" fillId="0" borderId="0"/>
    <xf numFmtId="0" fontId="21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readingOrder="2"/>
    </xf>
    <xf numFmtId="0" fontId="5" fillId="0" borderId="0" xfId="0" applyFont="1"/>
    <xf numFmtId="0" fontId="6" fillId="0" borderId="2" xfId="0" applyFont="1" applyBorder="1" applyAlignment="1">
      <alignment horizontal="right" vertical="center" readingOrder="2"/>
    </xf>
    <xf numFmtId="0" fontId="6" fillId="0" borderId="3" xfId="0" applyFont="1" applyBorder="1" applyAlignment="1">
      <alignment horizontal="center" vertical="center" readingOrder="2"/>
    </xf>
    <xf numFmtId="0" fontId="7" fillId="0" borderId="4" xfId="0" applyFont="1" applyBorder="1" applyAlignment="1">
      <alignment vertical="center" readingOrder="2"/>
    </xf>
    <xf numFmtId="0" fontId="7" fillId="0" borderId="5" xfId="0" applyFont="1" applyBorder="1" applyAlignment="1">
      <alignment vertical="center" readingOrder="2"/>
    </xf>
    <xf numFmtId="0" fontId="8" fillId="0" borderId="4" xfId="0" applyFont="1" applyBorder="1" applyAlignment="1">
      <alignment vertical="center" readingOrder="2"/>
    </xf>
    <xf numFmtId="0" fontId="8" fillId="0" borderId="5" xfId="0" applyFont="1" applyBorder="1" applyAlignment="1">
      <alignment vertical="center" readingOrder="2"/>
    </xf>
    <xf numFmtId="0" fontId="9" fillId="0" borderId="4" xfId="0" applyFont="1" applyBorder="1"/>
    <xf numFmtId="0" fontId="9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0" fontId="2" fillId="0" borderId="0" xfId="0" applyFont="1"/>
    <xf numFmtId="0" fontId="12" fillId="0" borderId="0" xfId="0" applyFont="1"/>
    <xf numFmtId="0" fontId="0" fillId="0" borderId="0" xfId="0" applyFill="1"/>
    <xf numFmtId="0" fontId="0" fillId="0" borderId="0" xfId="0" applyFill="1" applyAlignment="1">
      <alignment wrapText="1"/>
    </xf>
    <xf numFmtId="0" fontId="17" fillId="0" borderId="0" xfId="0" applyFont="1"/>
    <xf numFmtId="0" fontId="15" fillId="0" borderId="0" xfId="0" applyFont="1"/>
    <xf numFmtId="0" fontId="18" fillId="0" borderId="0" xfId="0" applyFont="1" applyFill="1"/>
    <xf numFmtId="0" fontId="19" fillId="0" borderId="0" xfId="0" applyFont="1" applyFill="1"/>
    <xf numFmtId="43" fontId="5" fillId="0" borderId="0" xfId="0" applyNumberFormat="1" applyFont="1"/>
    <xf numFmtId="0" fontId="13" fillId="0" borderId="1" xfId="0" applyFont="1" applyFill="1" applyBorder="1"/>
    <xf numFmtId="0" fontId="13" fillId="0" borderId="0" xfId="0" applyFont="1" applyFill="1"/>
    <xf numFmtId="0" fontId="13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165" fontId="0" fillId="0" borderId="1" xfId="0" applyNumberFormat="1" applyFont="1" applyFill="1" applyBorder="1"/>
    <xf numFmtId="0" fontId="0" fillId="0" borderId="1" xfId="0" applyFont="1" applyFill="1" applyBorder="1" applyAlignment="1">
      <alignment horizontal="left" wrapText="1"/>
    </xf>
    <xf numFmtId="165" fontId="0" fillId="0" borderId="0" xfId="0" applyNumberFormat="1" applyFill="1" applyAlignment="1">
      <alignment wrapText="1"/>
    </xf>
    <xf numFmtId="0" fontId="20" fillId="0" borderId="1" xfId="0" applyFont="1" applyFill="1" applyBorder="1"/>
    <xf numFmtId="165" fontId="20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20" fillId="0" borderId="0" xfId="0" applyFont="1" applyFill="1"/>
    <xf numFmtId="0" fontId="21" fillId="0" borderId="0" xfId="5" applyAlignment="1">
      <alignment vertical="top"/>
    </xf>
    <xf numFmtId="4" fontId="21" fillId="0" borderId="0" xfId="5" applyNumberFormat="1" applyAlignment="1">
      <alignment horizontal="right" vertical="top"/>
    </xf>
    <xf numFmtId="164" fontId="21" fillId="0" borderId="0" xfId="5" applyNumberFormat="1" applyAlignment="1">
      <alignment horizontal="right" vertical="top"/>
    </xf>
    <xf numFmtId="3" fontId="21" fillId="0" borderId="0" xfId="5" applyNumberFormat="1" applyAlignment="1">
      <alignment horizontal="right" vertical="top"/>
    </xf>
    <xf numFmtId="0" fontId="2" fillId="0" borderId="1" xfId="0" applyFont="1" applyFill="1" applyBorder="1"/>
    <xf numFmtId="165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right" vertical="center" readingOrder="2"/>
    </xf>
    <xf numFmtId="0" fontId="21" fillId="0" borderId="0" xfId="5" applyAlignment="1">
      <alignment vertical="top"/>
    </xf>
    <xf numFmtId="4" fontId="21" fillId="0" borderId="0" xfId="5" applyNumberFormat="1" applyAlignment="1">
      <alignment horizontal="right" vertical="top"/>
    </xf>
    <xf numFmtId="164" fontId="21" fillId="0" borderId="0" xfId="5" applyNumberFormat="1" applyAlignment="1">
      <alignment horizontal="right" vertical="top"/>
    </xf>
    <xf numFmtId="3" fontId="21" fillId="0" borderId="0" xfId="5" applyNumberFormat="1" applyAlignment="1">
      <alignment horizontal="right" vertical="top"/>
    </xf>
    <xf numFmtId="165" fontId="20" fillId="0" borderId="0" xfId="0" applyNumberFormat="1" applyFont="1" applyFill="1"/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0" fontId="13" fillId="2" borderId="1" xfId="0" applyFont="1" applyFill="1" applyBorder="1" applyAlignment="1">
      <alignment horizontal="center" vertical="center" wrapText="1"/>
    </xf>
    <xf numFmtId="0" fontId="23" fillId="2" borderId="1" xfId="5" applyFont="1" applyFill="1" applyBorder="1" applyAlignment="1">
      <alignment horizontal="center" vertical="center" wrapText="1"/>
    </xf>
  </cellXfs>
  <cellStyles count="6">
    <cellStyle name="Comma" xfId="1" builtinId="3"/>
    <cellStyle name="Currency 2" xfId="3" xr:uid="{00000000-0005-0000-0000-000007000000}"/>
    <cellStyle name="Normal" xfId="0" builtinId="0"/>
    <cellStyle name="Normal 2" xfId="2" xr:uid="{00000000-0005-0000-0000-000006000000}"/>
    <cellStyle name="Normal 3" xfId="4" xr:uid="{80729DA1-2611-43BA-B50E-B2CB6B2DF159}"/>
    <cellStyle name="Normal 4" xfId="5" xr:uid="{FD05E6F5-590A-4881-BA5E-62D6941CD06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</dxfs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3" displayName="Table133" ref="A7:D26" totalsRowCount="1" headerRowDxfId="17">
  <autoFilter ref="A7:D25" xr:uid="{00000000-0009-0000-0100-000002000000}"/>
  <sortState xmlns:xlrd2="http://schemas.microsoft.com/office/spreadsheetml/2017/richdata2" ref="A8:D25">
    <sortCondition ref="D7:D25"/>
  </sortState>
  <tableColumns count="4">
    <tableColumn id="1" xr3:uid="{00000000-0010-0000-0000-000001000000}" name="מס" dataDxfId="16" totalsRowDxfId="15"/>
    <tableColumn id="2" xr3:uid="{00000000-0010-0000-0000-000002000000}" name="ספק" dataDxfId="14" totalsRowDxfId="13"/>
    <tableColumn id="3" xr3:uid="{00000000-0010-0000-0000-000003000000}" name="נושא ההתקשרות" dataDxfId="12" totalsRowDxfId="11"/>
    <tableColumn id="4" xr3:uid="{00000000-0010-0000-0000-000004000000}" name="סכום ההתקשרות (סכום ההתקשרות ולא סכום המזומן)" dataDxfId="10" totalsRowDxfId="9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EB7AFC-6E62-4D16-BE2E-4190DAC6AEFF}" name="Table1332" displayName="Table1332" ref="A7:D16" totalsRowShown="0" headerRowDxfId="8">
  <autoFilter ref="A7:D16" xr:uid="{00000000-0009-0000-0100-000002000000}"/>
  <sortState xmlns:xlrd2="http://schemas.microsoft.com/office/spreadsheetml/2017/richdata2" ref="A8:D16">
    <sortCondition ref="D7:D16"/>
  </sortState>
  <tableColumns count="4">
    <tableColumn id="1" xr3:uid="{13B4D11D-221A-4E12-9EBA-D13D9BC888A2}" name="מס" dataDxfId="7" totalsRowDxfId="6"/>
    <tableColumn id="2" xr3:uid="{E04DDE14-E360-40FA-B6C0-0C66E6A6C9DD}" name="ספק" dataDxfId="5" totalsRowDxfId="4"/>
    <tableColumn id="3" xr3:uid="{26F8AAC0-6582-4E09-8B1B-6928E00FC001}" name="נושא ההתקשרות" dataDxfId="3" totalsRowDxfId="2"/>
    <tableColumn id="4" xr3:uid="{4221880B-36D7-484B-A207-7E52B9FBE082}" name="סכום ההתקשרות (סכום ההתקשרות ולא סכום המזומן)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rightToLeft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30" sqref="C30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37</v>
      </c>
      <c r="D2" s="5" t="s">
        <v>61</v>
      </c>
      <c r="F2"/>
    </row>
    <row r="3" spans="1:6" s="3" customFormat="1" ht="15.75" x14ac:dyDescent="0.25">
      <c r="C3" s="6" t="s">
        <v>38</v>
      </c>
      <c r="D3" s="7"/>
      <c r="F3"/>
    </row>
    <row r="4" spans="1:6" s="3" customFormat="1" ht="15.75" x14ac:dyDescent="0.25">
      <c r="C4" s="8" t="s">
        <v>39</v>
      </c>
      <c r="D4" s="9"/>
      <c r="F4"/>
    </row>
    <row r="5" spans="1:6" s="3" customFormat="1" ht="15" x14ac:dyDescent="0.25">
      <c r="C5" s="10"/>
      <c r="D5" s="11"/>
      <c r="F5"/>
    </row>
    <row r="6" spans="1:6" s="3" customFormat="1" ht="15.75" thickBot="1" x14ac:dyDescent="0.3">
      <c r="C6" s="12" t="s">
        <v>62</v>
      </c>
      <c r="D6" s="13"/>
      <c r="F6"/>
    </row>
    <row r="7" spans="1:6" ht="28.5" x14ac:dyDescent="0.2">
      <c r="A7" s="14" t="s">
        <v>40</v>
      </c>
      <c r="B7" s="14" t="s">
        <v>41</v>
      </c>
      <c r="C7" s="14" t="s">
        <v>42</v>
      </c>
      <c r="D7" s="15" t="s">
        <v>43</v>
      </c>
    </row>
    <row r="8" spans="1:6" s="19" customFormat="1" ht="15" x14ac:dyDescent="0.25">
      <c r="A8" s="16">
        <v>1</v>
      </c>
      <c r="B8" s="17"/>
      <c r="C8" s="3" t="s">
        <v>72</v>
      </c>
      <c r="D8" s="18">
        <v>1240</v>
      </c>
    </row>
    <row r="9" spans="1:6" s="19" customFormat="1" ht="15" x14ac:dyDescent="0.25">
      <c r="A9" s="16">
        <v>2</v>
      </c>
      <c r="B9" s="17"/>
      <c r="C9" s="3" t="s">
        <v>76</v>
      </c>
      <c r="D9" s="18">
        <v>5849.91</v>
      </c>
    </row>
    <row r="10" spans="1:6" s="19" customFormat="1" ht="15" x14ac:dyDescent="0.25">
      <c r="A10" s="16">
        <v>3</v>
      </c>
      <c r="B10" s="17"/>
      <c r="C10" s="3" t="s">
        <v>85</v>
      </c>
      <c r="D10" s="18">
        <v>9360</v>
      </c>
    </row>
    <row r="11" spans="1:6" s="19" customFormat="1" ht="15" x14ac:dyDescent="0.25">
      <c r="A11" s="16">
        <v>4</v>
      </c>
      <c r="B11" s="17"/>
      <c r="C11" s="3" t="s">
        <v>83</v>
      </c>
      <c r="D11" s="18">
        <f>1423.16+3385+11921+1755</f>
        <v>18484.16</v>
      </c>
    </row>
    <row r="12" spans="1:6" s="19" customFormat="1" ht="15" x14ac:dyDescent="0.25">
      <c r="A12" s="16">
        <v>5</v>
      </c>
      <c r="B12" s="17"/>
      <c r="C12" s="3" t="s">
        <v>73</v>
      </c>
      <c r="D12" s="18">
        <f>1796+339.42+17550</f>
        <v>19685.419999999998</v>
      </c>
    </row>
    <row r="13" spans="1:6" s="19" customFormat="1" ht="15" x14ac:dyDescent="0.25">
      <c r="A13" s="16">
        <v>6</v>
      </c>
      <c r="B13" s="17"/>
      <c r="C13" s="3" t="s">
        <v>86</v>
      </c>
      <c r="D13" s="18">
        <v>27723.23</v>
      </c>
    </row>
    <row r="14" spans="1:6" s="19" customFormat="1" ht="15" x14ac:dyDescent="0.25">
      <c r="A14" s="16">
        <v>7</v>
      </c>
      <c r="B14" s="17"/>
      <c r="C14" s="3" t="s">
        <v>87</v>
      </c>
      <c r="D14" s="18">
        <v>35100</v>
      </c>
    </row>
    <row r="15" spans="1:6" s="19" customFormat="1" ht="15" x14ac:dyDescent="0.25">
      <c r="A15" s="16">
        <v>8</v>
      </c>
      <c r="B15" s="17"/>
      <c r="C15" s="3" t="s">
        <v>75</v>
      </c>
      <c r="D15" s="18">
        <v>37438.83</v>
      </c>
    </row>
    <row r="16" spans="1:6" s="19" customFormat="1" ht="15" x14ac:dyDescent="0.25">
      <c r="A16" s="16">
        <v>9</v>
      </c>
      <c r="B16" s="17"/>
      <c r="C16" s="3" t="s">
        <v>84</v>
      </c>
      <c r="D16" s="18">
        <v>49920</v>
      </c>
    </row>
    <row r="17" spans="1:4" s="19" customFormat="1" ht="15" x14ac:dyDescent="0.25">
      <c r="A17" s="16">
        <v>10</v>
      </c>
      <c r="B17" s="17"/>
      <c r="C17" s="3" t="s">
        <v>79</v>
      </c>
      <c r="D17" s="18">
        <v>88178</v>
      </c>
    </row>
    <row r="18" spans="1:4" s="19" customFormat="1" ht="15" x14ac:dyDescent="0.25">
      <c r="A18" s="16">
        <v>11</v>
      </c>
      <c r="B18" s="17"/>
      <c r="C18" s="3" t="s">
        <v>71</v>
      </c>
      <c r="D18" s="18">
        <v>115941</v>
      </c>
    </row>
    <row r="19" spans="1:4" s="19" customFormat="1" ht="15" x14ac:dyDescent="0.25">
      <c r="A19" s="16">
        <v>12</v>
      </c>
      <c r="B19" s="17"/>
      <c r="C19" s="3" t="s">
        <v>82</v>
      </c>
      <c r="D19" s="18">
        <v>230864</v>
      </c>
    </row>
    <row r="20" spans="1:4" s="19" customFormat="1" ht="15" x14ac:dyDescent="0.25">
      <c r="A20" s="16">
        <v>13</v>
      </c>
      <c r="B20" s="17"/>
      <c r="C20" s="3" t="s">
        <v>74</v>
      </c>
      <c r="D20" s="18">
        <v>288346</v>
      </c>
    </row>
    <row r="21" spans="1:4" s="19" customFormat="1" ht="15" x14ac:dyDescent="0.25">
      <c r="A21" s="16">
        <v>14</v>
      </c>
      <c r="B21" s="17"/>
      <c r="C21" s="3" t="s">
        <v>78</v>
      </c>
      <c r="D21" s="18">
        <v>2000000</v>
      </c>
    </row>
    <row r="22" spans="1:4" s="19" customFormat="1" ht="15" x14ac:dyDescent="0.25">
      <c r="A22" s="16">
        <v>15</v>
      </c>
      <c r="B22" s="17"/>
      <c r="C22" s="3" t="s">
        <v>80</v>
      </c>
      <c r="D22" s="18">
        <v>7300000</v>
      </c>
    </row>
    <row r="23" spans="1:4" s="19" customFormat="1" ht="15" x14ac:dyDescent="0.25">
      <c r="A23" s="16">
        <v>16</v>
      </c>
      <c r="B23" s="17"/>
      <c r="C23" s="3" t="s">
        <v>81</v>
      </c>
      <c r="D23" s="18">
        <v>556000000</v>
      </c>
    </row>
    <row r="24" spans="1:4" s="19" customFormat="1" ht="15" x14ac:dyDescent="0.25">
      <c r="A24" s="16">
        <v>17</v>
      </c>
      <c r="B24" s="17"/>
      <c r="C24" s="3" t="s">
        <v>77</v>
      </c>
      <c r="D24" s="18">
        <v>1200000000</v>
      </c>
    </row>
    <row r="25" spans="1:4" s="19" customFormat="1" ht="15" x14ac:dyDescent="0.25">
      <c r="A25" s="16"/>
      <c r="B25" s="17"/>
      <c r="C25" s="3"/>
      <c r="D25" s="18">
        <f>SUBTOTAL(109,D8:D24)</f>
        <v>1766228130.55</v>
      </c>
    </row>
    <row r="26" spans="1:4" ht="15" x14ac:dyDescent="0.25">
      <c r="A26" s="20"/>
      <c r="B26" s="17"/>
      <c r="C26" s="3"/>
      <c r="D26" s="27"/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52FE-3930-436C-A1FC-DB322F94B66A}">
  <dimension ref="A1:K140"/>
  <sheetViews>
    <sheetView rightToLeft="1" workbookViewId="0">
      <pane ySplit="1" topLeftCell="A107" activePane="bottomLeft" state="frozen"/>
      <selection pane="bottomLeft" activeCell="E138" sqref="E138"/>
    </sheetView>
  </sheetViews>
  <sheetFormatPr defaultRowHeight="14.25" x14ac:dyDescent="0.2"/>
  <cols>
    <col min="1" max="1" width="18.625" customWidth="1"/>
    <col min="3" max="3" width="9.625" bestFit="1" customWidth="1"/>
    <col min="5" max="5" width="31.125" bestFit="1" customWidth="1"/>
    <col min="6" max="6" width="12.5" bestFit="1" customWidth="1"/>
    <col min="7" max="7" width="25" bestFit="1" customWidth="1"/>
    <col min="8" max="8" width="11.125" customWidth="1"/>
    <col min="9" max="9" width="12" style="23" customWidth="1"/>
  </cols>
  <sheetData>
    <row r="1" spans="1:11" ht="30" x14ac:dyDescent="0.2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4" t="s">
        <v>6</v>
      </c>
      <c r="H1" s="63" t="s">
        <v>49</v>
      </c>
      <c r="I1" s="63" t="s">
        <v>50</v>
      </c>
      <c r="J1" s="63" t="s">
        <v>51</v>
      </c>
      <c r="K1" s="63" t="s">
        <v>52</v>
      </c>
    </row>
    <row r="2" spans="1:11" s="24" customFormat="1" x14ac:dyDescent="0.2">
      <c r="A2" s="40" t="s">
        <v>118</v>
      </c>
      <c r="B2" s="40" t="s">
        <v>10</v>
      </c>
      <c r="C2" s="40" t="s">
        <v>10</v>
      </c>
      <c r="D2" s="40" t="s">
        <v>119</v>
      </c>
      <c r="E2" s="40" t="s">
        <v>10</v>
      </c>
      <c r="F2" s="41">
        <v>-2040544.47</v>
      </c>
      <c r="G2" s="40" t="s">
        <v>10</v>
      </c>
      <c r="H2" s="44">
        <v>38300191</v>
      </c>
      <c r="I2" s="44" t="s">
        <v>53</v>
      </c>
      <c r="J2" s="44">
        <v>3690112</v>
      </c>
      <c r="K2" s="44" t="s">
        <v>54</v>
      </c>
    </row>
    <row r="3" spans="1:11" s="24" customFormat="1" x14ac:dyDescent="0.2">
      <c r="A3" s="40" t="s">
        <v>120</v>
      </c>
      <c r="B3" s="40" t="s">
        <v>7</v>
      </c>
      <c r="C3" s="40" t="s">
        <v>31</v>
      </c>
      <c r="D3" s="40" t="s">
        <v>13</v>
      </c>
      <c r="E3" s="40" t="s">
        <v>121</v>
      </c>
      <c r="F3" s="42">
        <v>-122054.39999999999</v>
      </c>
      <c r="G3" s="40" t="s">
        <v>9</v>
      </c>
      <c r="H3" s="44">
        <v>38300191</v>
      </c>
      <c r="I3" s="44" t="s">
        <v>53</v>
      </c>
      <c r="J3" s="44">
        <v>3690112</v>
      </c>
      <c r="K3" s="44" t="s">
        <v>54</v>
      </c>
    </row>
    <row r="4" spans="1:11" x14ac:dyDescent="0.2">
      <c r="A4" s="40" t="s">
        <v>120</v>
      </c>
      <c r="B4" s="40" t="s">
        <v>7</v>
      </c>
      <c r="C4" s="40" t="s">
        <v>122</v>
      </c>
      <c r="D4" s="40" t="s">
        <v>11</v>
      </c>
      <c r="E4" s="40" t="s">
        <v>123</v>
      </c>
      <c r="F4" s="43">
        <v>-127296</v>
      </c>
      <c r="G4" s="40" t="s">
        <v>9</v>
      </c>
      <c r="H4" s="44">
        <v>38300191</v>
      </c>
      <c r="I4" s="44" t="s">
        <v>53</v>
      </c>
      <c r="J4" s="44">
        <v>3690112</v>
      </c>
      <c r="K4" s="44" t="s">
        <v>54</v>
      </c>
    </row>
    <row r="5" spans="1:11" s="24" customFormat="1" x14ac:dyDescent="0.2">
      <c r="A5" s="40" t="s">
        <v>120</v>
      </c>
      <c r="B5" s="40" t="s">
        <v>7</v>
      </c>
      <c r="C5" s="40" t="s">
        <v>124</v>
      </c>
      <c r="D5" s="40" t="s">
        <v>13</v>
      </c>
      <c r="E5" s="40" t="s">
        <v>125</v>
      </c>
      <c r="F5" s="43">
        <v>-500000</v>
      </c>
      <c r="G5" s="40" t="s">
        <v>9</v>
      </c>
      <c r="H5" s="44">
        <v>38300191</v>
      </c>
      <c r="I5" s="44" t="s">
        <v>53</v>
      </c>
      <c r="J5" s="44">
        <v>3690112</v>
      </c>
      <c r="K5" s="44" t="s">
        <v>54</v>
      </c>
    </row>
    <row r="6" spans="1:11" s="24" customFormat="1" x14ac:dyDescent="0.2">
      <c r="A6" s="40" t="s">
        <v>120</v>
      </c>
      <c r="B6" s="40" t="s">
        <v>7</v>
      </c>
      <c r="C6" s="40" t="s">
        <v>126</v>
      </c>
      <c r="D6" s="40" t="s">
        <v>13</v>
      </c>
      <c r="E6" s="40" t="s">
        <v>127</v>
      </c>
      <c r="F6" s="43">
        <v>-1500000</v>
      </c>
      <c r="G6" s="40" t="s">
        <v>9</v>
      </c>
      <c r="H6" s="44">
        <v>38300191</v>
      </c>
      <c r="I6" s="44" t="s">
        <v>53</v>
      </c>
      <c r="J6" s="44">
        <v>3690112</v>
      </c>
      <c r="K6" s="44" t="s">
        <v>54</v>
      </c>
    </row>
    <row r="7" spans="1:11" s="24" customFormat="1" x14ac:dyDescent="0.2">
      <c r="A7" s="40" t="s">
        <v>120</v>
      </c>
      <c r="B7" s="40" t="s">
        <v>7</v>
      </c>
      <c r="C7" s="40" t="s">
        <v>128</v>
      </c>
      <c r="D7" s="40" t="s">
        <v>15</v>
      </c>
      <c r="E7" s="40" t="s">
        <v>129</v>
      </c>
      <c r="F7" s="41">
        <v>1010.88</v>
      </c>
      <c r="G7" s="40" t="s">
        <v>130</v>
      </c>
      <c r="H7" s="44">
        <v>38300191</v>
      </c>
      <c r="I7" s="44" t="s">
        <v>53</v>
      </c>
      <c r="J7" s="44">
        <v>3690112</v>
      </c>
      <c r="K7" s="44" t="s">
        <v>54</v>
      </c>
    </row>
    <row r="8" spans="1:11" s="24" customFormat="1" x14ac:dyDescent="0.2">
      <c r="A8" s="40" t="s">
        <v>131</v>
      </c>
      <c r="B8" s="40" t="s">
        <v>10</v>
      </c>
      <c r="C8" s="40" t="s">
        <v>10</v>
      </c>
      <c r="D8" s="40" t="s">
        <v>119</v>
      </c>
      <c r="E8" s="40" t="s">
        <v>10</v>
      </c>
      <c r="F8" s="41">
        <v>-2248339.52</v>
      </c>
      <c r="G8" s="40" t="s">
        <v>10</v>
      </c>
      <c r="H8" s="44">
        <v>38300191</v>
      </c>
      <c r="I8" s="44" t="s">
        <v>53</v>
      </c>
      <c r="J8" s="44">
        <v>3690112</v>
      </c>
      <c r="K8" s="44" t="s">
        <v>54</v>
      </c>
    </row>
    <row r="9" spans="1:11" s="24" customFormat="1" x14ac:dyDescent="0.2">
      <c r="A9" s="40" t="s">
        <v>132</v>
      </c>
      <c r="B9" s="40" t="s">
        <v>10</v>
      </c>
      <c r="C9" s="40" t="s">
        <v>10</v>
      </c>
      <c r="D9" s="40" t="s">
        <v>119</v>
      </c>
      <c r="E9" s="40" t="s">
        <v>10</v>
      </c>
      <c r="F9" s="41">
        <v>-4288883.99</v>
      </c>
      <c r="G9" s="40" t="s">
        <v>10</v>
      </c>
      <c r="H9" s="44">
        <v>38300191</v>
      </c>
      <c r="I9" s="44" t="s">
        <v>53</v>
      </c>
      <c r="J9" s="44">
        <v>3690112</v>
      </c>
      <c r="K9" s="44" t="s">
        <v>54</v>
      </c>
    </row>
    <row r="10" spans="1:11" s="24" customFormat="1" x14ac:dyDescent="0.2">
      <c r="A10" s="40" t="s">
        <v>133</v>
      </c>
      <c r="B10" s="40" t="s">
        <v>7</v>
      </c>
      <c r="C10" s="40" t="s">
        <v>134</v>
      </c>
      <c r="D10" s="40" t="s">
        <v>8</v>
      </c>
      <c r="E10" s="40" t="s">
        <v>135</v>
      </c>
      <c r="F10" s="41">
        <v>107.04</v>
      </c>
      <c r="G10" s="40" t="s">
        <v>12</v>
      </c>
      <c r="H10" s="44">
        <v>38300191</v>
      </c>
      <c r="I10" s="44" t="s">
        <v>53</v>
      </c>
      <c r="J10" s="44">
        <v>3690112</v>
      </c>
      <c r="K10" s="44" t="s">
        <v>54</v>
      </c>
    </row>
    <row r="11" spans="1:11" s="24" customFormat="1" x14ac:dyDescent="0.2">
      <c r="A11" s="40" t="s">
        <v>136</v>
      </c>
      <c r="B11" s="40" t="s">
        <v>10</v>
      </c>
      <c r="C11" s="40" t="s">
        <v>10</v>
      </c>
      <c r="D11" s="40" t="s">
        <v>119</v>
      </c>
      <c r="E11" s="40" t="s">
        <v>10</v>
      </c>
      <c r="F11" s="41">
        <v>107.04</v>
      </c>
      <c r="G11" s="40" t="s">
        <v>10</v>
      </c>
      <c r="H11" s="44">
        <v>38300191</v>
      </c>
      <c r="I11" s="44" t="s">
        <v>53</v>
      </c>
      <c r="J11" s="44">
        <v>3690112</v>
      </c>
      <c r="K11" s="44" t="s">
        <v>54</v>
      </c>
    </row>
    <row r="12" spans="1:11" x14ac:dyDescent="0.2">
      <c r="A12" s="40" t="s">
        <v>137</v>
      </c>
      <c r="B12" s="40" t="s">
        <v>10</v>
      </c>
      <c r="C12" s="40" t="s">
        <v>10</v>
      </c>
      <c r="D12" s="40" t="s">
        <v>119</v>
      </c>
      <c r="E12" s="40" t="s">
        <v>10</v>
      </c>
      <c r="F12" s="41">
        <v>-4288776.95</v>
      </c>
      <c r="G12" s="40" t="s">
        <v>10</v>
      </c>
      <c r="H12" s="44">
        <v>38300191</v>
      </c>
      <c r="I12" s="44" t="s">
        <v>53</v>
      </c>
      <c r="J12" s="44">
        <v>3690112</v>
      </c>
      <c r="K12" s="44" t="s">
        <v>54</v>
      </c>
    </row>
    <row r="13" spans="1:11" x14ac:dyDescent="0.2">
      <c r="A13" s="40" t="s">
        <v>138</v>
      </c>
      <c r="B13" s="40" t="s">
        <v>7</v>
      </c>
      <c r="C13" s="40" t="s">
        <v>23</v>
      </c>
      <c r="D13" s="40" t="s">
        <v>14</v>
      </c>
      <c r="E13" s="40" t="s">
        <v>24</v>
      </c>
      <c r="F13" s="41">
        <v>817.57</v>
      </c>
      <c r="G13" s="40" t="s">
        <v>17</v>
      </c>
      <c r="H13" s="44">
        <v>38300191</v>
      </c>
      <c r="I13" s="44" t="s">
        <v>53</v>
      </c>
      <c r="J13" s="44">
        <v>3690112</v>
      </c>
      <c r="K13" s="44" t="s">
        <v>54</v>
      </c>
    </row>
    <row r="14" spans="1:11" s="24" customFormat="1" x14ac:dyDescent="0.2">
      <c r="A14" s="40" t="s">
        <v>138</v>
      </c>
      <c r="B14" s="40" t="s">
        <v>7</v>
      </c>
      <c r="C14" s="40" t="s">
        <v>23</v>
      </c>
      <c r="D14" s="40" t="s">
        <v>25</v>
      </c>
      <c r="E14" s="40" t="s">
        <v>26</v>
      </c>
      <c r="F14" s="41">
        <v>0.02</v>
      </c>
      <c r="G14" s="40" t="s">
        <v>17</v>
      </c>
      <c r="H14" s="44">
        <v>38300191</v>
      </c>
      <c r="I14" s="44" t="s">
        <v>53</v>
      </c>
      <c r="J14" s="44">
        <v>3690112</v>
      </c>
      <c r="K14" s="44" t="s">
        <v>54</v>
      </c>
    </row>
    <row r="15" spans="1:11" s="24" customFormat="1" x14ac:dyDescent="0.2">
      <c r="A15" s="40" t="s">
        <v>138</v>
      </c>
      <c r="B15" s="40" t="s">
        <v>7</v>
      </c>
      <c r="C15" s="40" t="s">
        <v>23</v>
      </c>
      <c r="D15" s="40" t="s">
        <v>27</v>
      </c>
      <c r="E15" s="40" t="s">
        <v>28</v>
      </c>
      <c r="F15" s="41">
        <v>0.05</v>
      </c>
      <c r="G15" s="40" t="s">
        <v>17</v>
      </c>
      <c r="H15" s="44">
        <v>38300191</v>
      </c>
      <c r="I15" s="44" t="s">
        <v>53</v>
      </c>
      <c r="J15" s="44">
        <v>3690112</v>
      </c>
      <c r="K15" s="44" t="s">
        <v>54</v>
      </c>
    </row>
    <row r="16" spans="1:11" x14ac:dyDescent="0.2">
      <c r="A16" s="40" t="s">
        <v>138</v>
      </c>
      <c r="B16" s="40" t="s">
        <v>7</v>
      </c>
      <c r="C16" s="40" t="s">
        <v>63</v>
      </c>
      <c r="D16" s="40" t="s">
        <v>13</v>
      </c>
      <c r="E16" s="40" t="s">
        <v>64</v>
      </c>
      <c r="F16" s="41">
        <v>678.79</v>
      </c>
      <c r="G16" s="40" t="s">
        <v>17</v>
      </c>
      <c r="H16" s="44">
        <v>38300191</v>
      </c>
      <c r="I16" s="44" t="s">
        <v>53</v>
      </c>
      <c r="J16" s="44">
        <v>3690112</v>
      </c>
      <c r="K16" s="44" t="s">
        <v>54</v>
      </c>
    </row>
    <row r="17" spans="1:11" x14ac:dyDescent="0.2">
      <c r="A17" s="40" t="s">
        <v>138</v>
      </c>
      <c r="B17" s="40" t="s">
        <v>7</v>
      </c>
      <c r="C17" s="40" t="s">
        <v>29</v>
      </c>
      <c r="D17" s="40" t="s">
        <v>15</v>
      </c>
      <c r="E17" s="40" t="s">
        <v>30</v>
      </c>
      <c r="F17" s="41">
        <v>463.91</v>
      </c>
      <c r="G17" s="40" t="s">
        <v>17</v>
      </c>
      <c r="H17" s="44">
        <v>38300191</v>
      </c>
      <c r="I17" s="44" t="s">
        <v>53</v>
      </c>
      <c r="J17" s="44">
        <v>3690112</v>
      </c>
      <c r="K17" s="44" t="s">
        <v>54</v>
      </c>
    </row>
    <row r="18" spans="1:11" s="24" customFormat="1" x14ac:dyDescent="0.2">
      <c r="A18" s="40" t="s">
        <v>139</v>
      </c>
      <c r="B18" s="40" t="s">
        <v>10</v>
      </c>
      <c r="C18" s="40" t="s">
        <v>10</v>
      </c>
      <c r="D18" s="40" t="s">
        <v>119</v>
      </c>
      <c r="E18" s="40" t="s">
        <v>10</v>
      </c>
      <c r="F18" s="41">
        <v>1960.34</v>
      </c>
      <c r="G18" s="40" t="s">
        <v>10</v>
      </c>
      <c r="H18" s="44">
        <v>38300191</v>
      </c>
      <c r="I18" s="44" t="s">
        <v>53</v>
      </c>
      <c r="J18" s="44">
        <v>3690112</v>
      </c>
      <c r="K18" s="44" t="s">
        <v>54</v>
      </c>
    </row>
    <row r="19" spans="1:11" s="24" customFormat="1" x14ac:dyDescent="0.2">
      <c r="A19" s="40" t="s">
        <v>140</v>
      </c>
      <c r="B19" s="40" t="s">
        <v>10</v>
      </c>
      <c r="C19" s="40" t="s">
        <v>10</v>
      </c>
      <c r="D19" s="40" t="s">
        <v>119</v>
      </c>
      <c r="E19" s="40" t="s">
        <v>10</v>
      </c>
      <c r="F19" s="41">
        <v>-4286816.6100000003</v>
      </c>
      <c r="G19" s="40" t="s">
        <v>10</v>
      </c>
      <c r="H19" s="44">
        <v>38300191</v>
      </c>
      <c r="I19" s="44" t="s">
        <v>53</v>
      </c>
      <c r="J19" s="44">
        <v>3690112</v>
      </c>
      <c r="K19" s="44" t="s">
        <v>54</v>
      </c>
    </row>
    <row r="20" spans="1:11" s="24" customFormat="1" x14ac:dyDescent="0.2">
      <c r="A20" s="40" t="s">
        <v>141</v>
      </c>
      <c r="B20" s="40" t="s">
        <v>7</v>
      </c>
      <c r="C20" s="40" t="s">
        <v>142</v>
      </c>
      <c r="D20" s="40" t="s">
        <v>11</v>
      </c>
      <c r="E20" s="40" t="s">
        <v>143</v>
      </c>
      <c r="F20" s="41">
        <v>1170</v>
      </c>
      <c r="G20" s="40" t="s">
        <v>12</v>
      </c>
      <c r="H20" s="44">
        <v>38300191</v>
      </c>
      <c r="I20" s="44" t="s">
        <v>53</v>
      </c>
      <c r="J20" s="44">
        <v>3690112</v>
      </c>
      <c r="K20" s="44" t="s">
        <v>54</v>
      </c>
    </row>
    <row r="21" spans="1:11" s="24" customFormat="1" x14ac:dyDescent="0.2">
      <c r="A21" s="40" t="s">
        <v>144</v>
      </c>
      <c r="B21" s="40" t="s">
        <v>10</v>
      </c>
      <c r="C21" s="40" t="s">
        <v>10</v>
      </c>
      <c r="D21" s="40" t="s">
        <v>119</v>
      </c>
      <c r="E21" s="40" t="s">
        <v>10</v>
      </c>
      <c r="F21" s="41">
        <v>1170</v>
      </c>
      <c r="G21" s="40" t="s">
        <v>10</v>
      </c>
      <c r="H21" s="44">
        <v>38300191</v>
      </c>
      <c r="I21" s="44" t="s">
        <v>53</v>
      </c>
      <c r="J21" s="44">
        <v>3690112</v>
      </c>
      <c r="K21" s="44" t="s">
        <v>54</v>
      </c>
    </row>
    <row r="22" spans="1:11" s="24" customFormat="1" x14ac:dyDescent="0.2">
      <c r="A22" s="40" t="s">
        <v>145</v>
      </c>
      <c r="B22" s="40" t="s">
        <v>10</v>
      </c>
      <c r="C22" s="40" t="s">
        <v>10</v>
      </c>
      <c r="D22" s="40" t="s">
        <v>119</v>
      </c>
      <c r="E22" s="40" t="s">
        <v>10</v>
      </c>
      <c r="F22" s="41">
        <v>-4285646.6100000003</v>
      </c>
      <c r="G22" s="40" t="s">
        <v>10</v>
      </c>
      <c r="H22" s="44">
        <v>38300191</v>
      </c>
      <c r="I22" s="44" t="s">
        <v>53</v>
      </c>
      <c r="J22" s="44">
        <v>3690112</v>
      </c>
      <c r="K22" s="44" t="s">
        <v>54</v>
      </c>
    </row>
    <row r="23" spans="1:11" s="24" customFormat="1" x14ac:dyDescent="0.2">
      <c r="A23" s="40" t="s">
        <v>146</v>
      </c>
      <c r="B23" s="40" t="s">
        <v>7</v>
      </c>
      <c r="C23" s="40" t="s">
        <v>147</v>
      </c>
      <c r="D23" s="40" t="s">
        <v>15</v>
      </c>
      <c r="E23" s="40" t="s">
        <v>148</v>
      </c>
      <c r="F23" s="41">
        <v>70200</v>
      </c>
      <c r="G23" s="40" t="s">
        <v>149</v>
      </c>
      <c r="H23" s="44">
        <v>38300191</v>
      </c>
      <c r="I23" s="44" t="s">
        <v>53</v>
      </c>
      <c r="J23" s="44">
        <v>3690112</v>
      </c>
      <c r="K23" s="44" t="s">
        <v>54</v>
      </c>
    </row>
    <row r="24" spans="1:11" s="24" customFormat="1" x14ac:dyDescent="0.2">
      <c r="A24" s="40" t="s">
        <v>150</v>
      </c>
      <c r="B24" s="40" t="s">
        <v>10</v>
      </c>
      <c r="C24" s="40" t="s">
        <v>10</v>
      </c>
      <c r="D24" s="40" t="s">
        <v>119</v>
      </c>
      <c r="E24" s="40" t="s">
        <v>10</v>
      </c>
      <c r="F24" s="41">
        <v>70200</v>
      </c>
      <c r="G24" s="40" t="s">
        <v>10</v>
      </c>
      <c r="H24" s="44">
        <v>38300191</v>
      </c>
      <c r="I24" s="44" t="s">
        <v>53</v>
      </c>
      <c r="J24" s="44">
        <v>3690112</v>
      </c>
      <c r="K24" s="44" t="s">
        <v>54</v>
      </c>
    </row>
    <row r="25" spans="1:11" s="24" customFormat="1" x14ac:dyDescent="0.2">
      <c r="A25" s="40" t="s">
        <v>151</v>
      </c>
      <c r="B25" s="40" t="s">
        <v>10</v>
      </c>
      <c r="C25" s="40" t="s">
        <v>10</v>
      </c>
      <c r="D25" s="40" t="s">
        <v>119</v>
      </c>
      <c r="E25" s="40" t="s">
        <v>10</v>
      </c>
      <c r="F25" s="41">
        <v>-4215446.6100000003</v>
      </c>
      <c r="G25" s="40" t="s">
        <v>10</v>
      </c>
      <c r="H25" s="44">
        <v>38300191</v>
      </c>
      <c r="I25" s="44" t="s">
        <v>53</v>
      </c>
      <c r="J25" s="44">
        <v>3690112</v>
      </c>
      <c r="K25" s="44" t="s">
        <v>54</v>
      </c>
    </row>
    <row r="26" spans="1:11" s="24" customFormat="1" x14ac:dyDescent="0.2">
      <c r="A26" s="48" t="s">
        <v>118</v>
      </c>
      <c r="B26" s="48" t="s">
        <v>10</v>
      </c>
      <c r="C26" s="48" t="s">
        <v>10</v>
      </c>
      <c r="D26" s="48" t="s">
        <v>119</v>
      </c>
      <c r="E26" s="48" t="s">
        <v>10</v>
      </c>
      <c r="F26" s="49">
        <v>-804464.77</v>
      </c>
      <c r="G26" s="48" t="s">
        <v>10</v>
      </c>
      <c r="H26" s="31">
        <v>38300191</v>
      </c>
      <c r="I26" s="31" t="s">
        <v>53</v>
      </c>
      <c r="J26" s="31">
        <v>36901022</v>
      </c>
      <c r="K26" s="31" t="s">
        <v>98</v>
      </c>
    </row>
    <row r="27" spans="1:11" s="24" customFormat="1" x14ac:dyDescent="0.2">
      <c r="A27" s="48" t="s">
        <v>152</v>
      </c>
      <c r="B27" s="48" t="s">
        <v>7</v>
      </c>
      <c r="C27" s="48" t="s">
        <v>153</v>
      </c>
      <c r="D27" s="48" t="s">
        <v>15</v>
      </c>
      <c r="E27" s="48" t="s">
        <v>154</v>
      </c>
      <c r="F27" s="50">
        <v>-6844.5</v>
      </c>
      <c r="G27" s="48" t="s">
        <v>9</v>
      </c>
      <c r="H27" s="31">
        <v>38300191</v>
      </c>
      <c r="I27" s="31" t="s">
        <v>53</v>
      </c>
      <c r="J27" s="31">
        <v>36901022</v>
      </c>
      <c r="K27" s="31" t="s">
        <v>98</v>
      </c>
    </row>
    <row r="28" spans="1:11" s="24" customFormat="1" x14ac:dyDescent="0.2">
      <c r="A28" s="48" t="s">
        <v>155</v>
      </c>
      <c r="B28" s="48" t="s">
        <v>10</v>
      </c>
      <c r="C28" s="48" t="s">
        <v>10</v>
      </c>
      <c r="D28" s="48" t="s">
        <v>119</v>
      </c>
      <c r="E28" s="48" t="s">
        <v>10</v>
      </c>
      <c r="F28" s="50">
        <v>-6844.5</v>
      </c>
      <c r="G28" s="48" t="s">
        <v>10</v>
      </c>
      <c r="H28" s="31">
        <v>38300191</v>
      </c>
      <c r="I28" s="31" t="s">
        <v>53</v>
      </c>
      <c r="J28" s="31">
        <v>36901022</v>
      </c>
      <c r="K28" s="31" t="s">
        <v>98</v>
      </c>
    </row>
    <row r="29" spans="1:11" s="24" customFormat="1" x14ac:dyDescent="0.2">
      <c r="A29" s="48" t="s">
        <v>156</v>
      </c>
      <c r="B29" s="48" t="s">
        <v>10</v>
      </c>
      <c r="C29" s="48" t="s">
        <v>10</v>
      </c>
      <c r="D29" s="48" t="s">
        <v>119</v>
      </c>
      <c r="E29" s="48" t="s">
        <v>10</v>
      </c>
      <c r="F29" s="49">
        <v>-811309.27</v>
      </c>
      <c r="G29" s="48" t="s">
        <v>10</v>
      </c>
      <c r="H29" s="31">
        <v>38300191</v>
      </c>
      <c r="I29" s="31" t="s">
        <v>53</v>
      </c>
      <c r="J29" s="31">
        <v>36901022</v>
      </c>
      <c r="K29" s="31" t="s">
        <v>98</v>
      </c>
    </row>
    <row r="30" spans="1:11" s="24" customFormat="1" x14ac:dyDescent="0.2">
      <c r="A30" s="48" t="s">
        <v>138</v>
      </c>
      <c r="B30" s="48" t="s">
        <v>7</v>
      </c>
      <c r="C30" s="48" t="s">
        <v>157</v>
      </c>
      <c r="D30" s="48" t="s">
        <v>15</v>
      </c>
      <c r="E30" s="48" t="s">
        <v>158</v>
      </c>
      <c r="F30" s="50">
        <v>-4347.8999999999996</v>
      </c>
      <c r="G30" s="48" t="s">
        <v>12</v>
      </c>
      <c r="H30" s="31">
        <v>38300191</v>
      </c>
      <c r="I30" s="31" t="s">
        <v>53</v>
      </c>
      <c r="J30" s="31">
        <v>36901022</v>
      </c>
      <c r="K30" s="31" t="s">
        <v>98</v>
      </c>
    </row>
    <row r="31" spans="1:11" s="24" customFormat="1" x14ac:dyDescent="0.2">
      <c r="A31" s="48" t="s">
        <v>139</v>
      </c>
      <c r="B31" s="48" t="s">
        <v>10</v>
      </c>
      <c r="C31" s="48" t="s">
        <v>10</v>
      </c>
      <c r="D31" s="48" t="s">
        <v>119</v>
      </c>
      <c r="E31" s="48" t="s">
        <v>10</v>
      </c>
      <c r="F31" s="50">
        <v>-4347.8999999999996</v>
      </c>
      <c r="G31" s="48" t="s">
        <v>10</v>
      </c>
      <c r="H31" s="31">
        <v>38300191</v>
      </c>
      <c r="I31" s="31" t="s">
        <v>53</v>
      </c>
      <c r="J31" s="31">
        <v>36901022</v>
      </c>
      <c r="K31" s="31" t="s">
        <v>98</v>
      </c>
    </row>
    <row r="32" spans="1:11" s="24" customFormat="1" x14ac:dyDescent="0.2">
      <c r="A32" s="48" t="s">
        <v>140</v>
      </c>
      <c r="B32" s="48" t="s">
        <v>10</v>
      </c>
      <c r="C32" s="48" t="s">
        <v>10</v>
      </c>
      <c r="D32" s="48" t="s">
        <v>119</v>
      </c>
      <c r="E32" s="48" t="s">
        <v>10</v>
      </c>
      <c r="F32" s="49">
        <v>-815657.17</v>
      </c>
      <c r="G32" s="48" t="s">
        <v>10</v>
      </c>
      <c r="H32" s="31">
        <v>38300191</v>
      </c>
      <c r="I32" s="31" t="s">
        <v>53</v>
      </c>
      <c r="J32" s="31">
        <v>36901022</v>
      </c>
      <c r="K32" s="31" t="s">
        <v>98</v>
      </c>
    </row>
    <row r="33" spans="1:11" s="24" customFormat="1" x14ac:dyDescent="0.2">
      <c r="A33" s="48" t="s">
        <v>146</v>
      </c>
      <c r="B33" s="48" t="s">
        <v>7</v>
      </c>
      <c r="C33" s="48" t="s">
        <v>159</v>
      </c>
      <c r="D33" s="48" t="s">
        <v>8</v>
      </c>
      <c r="E33" s="48" t="s">
        <v>160</v>
      </c>
      <c r="F33" s="50">
        <v>-1474.2</v>
      </c>
      <c r="G33" s="48" t="s">
        <v>9</v>
      </c>
      <c r="H33" s="31">
        <v>38300191</v>
      </c>
      <c r="I33" s="31" t="s">
        <v>53</v>
      </c>
      <c r="J33" s="31">
        <v>36901022</v>
      </c>
      <c r="K33" s="31" t="s">
        <v>98</v>
      </c>
    </row>
    <row r="34" spans="1:11" s="24" customFormat="1" x14ac:dyDescent="0.2">
      <c r="A34" s="48" t="s">
        <v>146</v>
      </c>
      <c r="B34" s="48" t="s">
        <v>36</v>
      </c>
      <c r="C34" s="48" t="s">
        <v>161</v>
      </c>
      <c r="D34" s="48" t="s">
        <v>19</v>
      </c>
      <c r="E34" s="48" t="s">
        <v>162</v>
      </c>
      <c r="F34" s="51">
        <v>-355</v>
      </c>
      <c r="G34" s="48" t="s">
        <v>10</v>
      </c>
      <c r="H34" s="31">
        <v>38300191</v>
      </c>
      <c r="I34" s="31" t="s">
        <v>53</v>
      </c>
      <c r="J34" s="31">
        <v>36901022</v>
      </c>
      <c r="K34" s="31" t="s">
        <v>98</v>
      </c>
    </row>
    <row r="35" spans="1:11" s="24" customFormat="1" x14ac:dyDescent="0.2">
      <c r="A35" s="48" t="s">
        <v>146</v>
      </c>
      <c r="B35" s="48" t="s">
        <v>36</v>
      </c>
      <c r="C35" s="48" t="s">
        <v>161</v>
      </c>
      <c r="D35" s="48" t="s">
        <v>20</v>
      </c>
      <c r="E35" s="48" t="s">
        <v>163</v>
      </c>
      <c r="F35" s="49">
        <v>-21.24</v>
      </c>
      <c r="G35" s="48" t="s">
        <v>10</v>
      </c>
      <c r="H35" s="31">
        <v>38300191</v>
      </c>
      <c r="I35" s="31" t="s">
        <v>53</v>
      </c>
      <c r="J35" s="31">
        <v>36901022</v>
      </c>
      <c r="K35" s="31" t="s">
        <v>98</v>
      </c>
    </row>
    <row r="36" spans="1:11" s="24" customFormat="1" x14ac:dyDescent="0.2">
      <c r="A36" s="48" t="s">
        <v>146</v>
      </c>
      <c r="B36" s="48" t="s">
        <v>36</v>
      </c>
      <c r="C36" s="48" t="s">
        <v>161</v>
      </c>
      <c r="D36" s="48" t="s">
        <v>164</v>
      </c>
      <c r="E36" s="48" t="s">
        <v>165</v>
      </c>
      <c r="F36" s="50">
        <v>-47.7</v>
      </c>
      <c r="G36" s="48" t="s">
        <v>10</v>
      </c>
      <c r="H36" s="31">
        <v>38300191</v>
      </c>
      <c r="I36" s="31" t="s">
        <v>53</v>
      </c>
      <c r="J36" s="31">
        <v>36901022</v>
      </c>
      <c r="K36" s="31" t="s">
        <v>98</v>
      </c>
    </row>
    <row r="37" spans="1:11" s="24" customFormat="1" x14ac:dyDescent="0.2">
      <c r="A37" s="48" t="s">
        <v>146</v>
      </c>
      <c r="B37" s="48" t="s">
        <v>36</v>
      </c>
      <c r="C37" s="48" t="s">
        <v>166</v>
      </c>
      <c r="D37" s="48" t="s">
        <v>19</v>
      </c>
      <c r="E37" s="48" t="s">
        <v>167</v>
      </c>
      <c r="F37" s="51">
        <v>-300</v>
      </c>
      <c r="G37" s="48" t="s">
        <v>10</v>
      </c>
      <c r="H37" s="31">
        <v>38300191</v>
      </c>
      <c r="I37" s="31" t="s">
        <v>53</v>
      </c>
      <c r="J37" s="31">
        <v>36901022</v>
      </c>
      <c r="K37" s="31" t="s">
        <v>98</v>
      </c>
    </row>
    <row r="38" spans="1:11" s="24" customFormat="1" x14ac:dyDescent="0.2">
      <c r="A38" s="48" t="s">
        <v>146</v>
      </c>
      <c r="B38" s="48" t="s">
        <v>36</v>
      </c>
      <c r="C38" s="48" t="s">
        <v>166</v>
      </c>
      <c r="D38" s="48" t="s">
        <v>20</v>
      </c>
      <c r="E38" s="48" t="s">
        <v>167</v>
      </c>
      <c r="F38" s="51">
        <v>-300</v>
      </c>
      <c r="G38" s="48" t="s">
        <v>10</v>
      </c>
      <c r="H38" s="31">
        <v>38300191</v>
      </c>
      <c r="I38" s="31" t="s">
        <v>53</v>
      </c>
      <c r="J38" s="31">
        <v>36901022</v>
      </c>
      <c r="K38" s="31" t="s">
        <v>98</v>
      </c>
    </row>
    <row r="39" spans="1:11" s="24" customFormat="1" x14ac:dyDescent="0.2">
      <c r="A39" s="48" t="s">
        <v>146</v>
      </c>
      <c r="B39" s="48" t="s">
        <v>36</v>
      </c>
      <c r="C39" s="48" t="s">
        <v>166</v>
      </c>
      <c r="D39" s="48" t="s">
        <v>164</v>
      </c>
      <c r="E39" s="48" t="s">
        <v>167</v>
      </c>
      <c r="F39" s="51">
        <v>-300</v>
      </c>
      <c r="G39" s="48" t="s">
        <v>10</v>
      </c>
      <c r="H39" s="31">
        <v>38300191</v>
      </c>
      <c r="I39" s="31" t="s">
        <v>53</v>
      </c>
      <c r="J39" s="31">
        <v>36901022</v>
      </c>
      <c r="K39" s="31" t="s">
        <v>98</v>
      </c>
    </row>
    <row r="40" spans="1:11" s="24" customFormat="1" x14ac:dyDescent="0.2">
      <c r="A40" s="48" t="s">
        <v>146</v>
      </c>
      <c r="B40" s="48" t="s">
        <v>36</v>
      </c>
      <c r="C40" s="48" t="s">
        <v>166</v>
      </c>
      <c r="D40" s="48" t="s">
        <v>168</v>
      </c>
      <c r="E40" s="48" t="s">
        <v>167</v>
      </c>
      <c r="F40" s="51">
        <v>-300</v>
      </c>
      <c r="G40" s="48" t="s">
        <v>10</v>
      </c>
      <c r="H40" s="31">
        <v>38300191</v>
      </c>
      <c r="I40" s="31" t="s">
        <v>53</v>
      </c>
      <c r="J40" s="31">
        <v>36901022</v>
      </c>
      <c r="K40" s="31" t="s">
        <v>98</v>
      </c>
    </row>
    <row r="41" spans="1:11" s="24" customFormat="1" x14ac:dyDescent="0.2">
      <c r="A41" s="48" t="s">
        <v>150</v>
      </c>
      <c r="B41" s="48" t="s">
        <v>10</v>
      </c>
      <c r="C41" s="48" t="s">
        <v>10</v>
      </c>
      <c r="D41" s="48" t="s">
        <v>119</v>
      </c>
      <c r="E41" s="48" t="s">
        <v>10</v>
      </c>
      <c r="F41" s="49">
        <v>-3098.14</v>
      </c>
      <c r="G41" s="48" t="s">
        <v>10</v>
      </c>
      <c r="H41" s="31">
        <v>38300191</v>
      </c>
      <c r="I41" s="31" t="s">
        <v>53</v>
      </c>
      <c r="J41" s="31">
        <v>36901022</v>
      </c>
      <c r="K41" s="31" t="s">
        <v>98</v>
      </c>
    </row>
    <row r="42" spans="1:11" s="24" customFormat="1" x14ac:dyDescent="0.2">
      <c r="A42" s="48" t="s">
        <v>151</v>
      </c>
      <c r="B42" s="48" t="s">
        <v>10</v>
      </c>
      <c r="C42" s="48" t="s">
        <v>10</v>
      </c>
      <c r="D42" s="48" t="s">
        <v>119</v>
      </c>
      <c r="E42" s="48" t="s">
        <v>10</v>
      </c>
      <c r="F42" s="49">
        <v>-818755.31</v>
      </c>
      <c r="G42" s="48" t="s">
        <v>10</v>
      </c>
      <c r="H42" s="31">
        <v>38300191</v>
      </c>
      <c r="I42" s="31" t="s">
        <v>53</v>
      </c>
      <c r="J42" s="31">
        <v>36901022</v>
      </c>
      <c r="K42" s="31" t="s">
        <v>98</v>
      </c>
    </row>
    <row r="43" spans="1:11" s="24" customFormat="1" x14ac:dyDescent="0.2">
      <c r="A43" s="48" t="s">
        <v>169</v>
      </c>
      <c r="B43" s="48" t="s">
        <v>7</v>
      </c>
      <c r="C43" s="48" t="s">
        <v>159</v>
      </c>
      <c r="D43" s="48" t="s">
        <v>8</v>
      </c>
      <c r="E43" s="48" t="s">
        <v>160</v>
      </c>
      <c r="F43" s="50">
        <v>-421.2</v>
      </c>
      <c r="G43" s="48" t="s">
        <v>9</v>
      </c>
      <c r="H43" s="31">
        <v>38300191</v>
      </c>
      <c r="I43" s="31" t="s">
        <v>53</v>
      </c>
      <c r="J43" s="31">
        <v>36901022</v>
      </c>
      <c r="K43" s="31" t="s">
        <v>98</v>
      </c>
    </row>
    <row r="44" spans="1:11" s="24" customFormat="1" x14ac:dyDescent="0.2">
      <c r="A44" s="48" t="s">
        <v>170</v>
      </c>
      <c r="B44" s="48" t="s">
        <v>10</v>
      </c>
      <c r="C44" s="48" t="s">
        <v>10</v>
      </c>
      <c r="D44" s="48" t="s">
        <v>119</v>
      </c>
      <c r="E44" s="48" t="s">
        <v>10</v>
      </c>
      <c r="F44" s="50">
        <v>-421.2</v>
      </c>
      <c r="G44" s="48" t="s">
        <v>10</v>
      </c>
      <c r="H44" s="31">
        <v>38300191</v>
      </c>
      <c r="I44" s="31" t="s">
        <v>53</v>
      </c>
      <c r="J44" s="31">
        <v>36901022</v>
      </c>
      <c r="K44" s="31" t="s">
        <v>98</v>
      </c>
    </row>
    <row r="45" spans="1:11" s="24" customFormat="1" x14ac:dyDescent="0.2">
      <c r="A45" s="48" t="s">
        <v>171</v>
      </c>
      <c r="B45" s="48" t="s">
        <v>10</v>
      </c>
      <c r="C45" s="48" t="s">
        <v>10</v>
      </c>
      <c r="D45" s="48" t="s">
        <v>119</v>
      </c>
      <c r="E45" s="48" t="s">
        <v>10</v>
      </c>
      <c r="F45" s="49">
        <v>-819176.51</v>
      </c>
      <c r="G45" s="48" t="s">
        <v>10</v>
      </c>
      <c r="H45" s="31">
        <v>38300191</v>
      </c>
      <c r="I45" s="31" t="s">
        <v>53</v>
      </c>
      <c r="J45" s="31">
        <v>36901022</v>
      </c>
      <c r="K45" s="31" t="s">
        <v>98</v>
      </c>
    </row>
    <row r="46" spans="1:11" s="24" customFormat="1" x14ac:dyDescent="0.2">
      <c r="A46" s="48" t="s">
        <v>172</v>
      </c>
      <c r="B46" s="48" t="s">
        <v>7</v>
      </c>
      <c r="C46" s="48" t="s">
        <v>157</v>
      </c>
      <c r="D46" s="48" t="s">
        <v>15</v>
      </c>
      <c r="E46" s="48" t="s">
        <v>158</v>
      </c>
      <c r="F46" s="49">
        <v>-3609.27</v>
      </c>
      <c r="G46" s="48" t="s">
        <v>173</v>
      </c>
      <c r="H46" s="31">
        <v>38300191</v>
      </c>
      <c r="I46" s="31" t="s">
        <v>53</v>
      </c>
      <c r="J46" s="31">
        <v>36901022</v>
      </c>
      <c r="K46" s="31" t="s">
        <v>98</v>
      </c>
    </row>
    <row r="47" spans="1:11" s="24" customFormat="1" x14ac:dyDescent="0.2">
      <c r="A47" s="48" t="s">
        <v>174</v>
      </c>
      <c r="B47" s="48" t="s">
        <v>10</v>
      </c>
      <c r="C47" s="48" t="s">
        <v>10</v>
      </c>
      <c r="D47" s="48" t="s">
        <v>119</v>
      </c>
      <c r="E47" s="48" t="s">
        <v>10</v>
      </c>
      <c r="F47" s="49">
        <v>-3609.27</v>
      </c>
      <c r="G47" s="48" t="s">
        <v>10</v>
      </c>
      <c r="H47" s="31">
        <v>38300191</v>
      </c>
      <c r="I47" s="31" t="s">
        <v>53</v>
      </c>
      <c r="J47" s="31">
        <v>36901022</v>
      </c>
      <c r="K47" s="31" t="s">
        <v>98</v>
      </c>
    </row>
    <row r="48" spans="1:11" s="24" customFormat="1" x14ac:dyDescent="0.2">
      <c r="A48" s="48" t="s">
        <v>175</v>
      </c>
      <c r="B48" s="48" t="s">
        <v>10</v>
      </c>
      <c r="C48" s="48" t="s">
        <v>10</v>
      </c>
      <c r="D48" s="48" t="s">
        <v>119</v>
      </c>
      <c r="E48" s="48" t="s">
        <v>10</v>
      </c>
      <c r="F48" s="49">
        <v>-822785.78</v>
      </c>
      <c r="G48" s="48" t="s">
        <v>10</v>
      </c>
      <c r="H48" s="31">
        <v>38300191</v>
      </c>
      <c r="I48" s="31" t="s">
        <v>53</v>
      </c>
      <c r="J48" s="31">
        <v>36901022</v>
      </c>
      <c r="K48" s="31" t="s">
        <v>98</v>
      </c>
    </row>
    <row r="49" spans="1:11" s="24" customFormat="1" x14ac:dyDescent="0.2">
      <c r="A49" s="53" t="s">
        <v>118</v>
      </c>
      <c r="B49" s="53" t="s">
        <v>10</v>
      </c>
      <c r="C49" s="53" t="s">
        <v>10</v>
      </c>
      <c r="D49" s="53" t="s">
        <v>119</v>
      </c>
      <c r="E49" s="53" t="s">
        <v>10</v>
      </c>
      <c r="F49" s="54">
        <v>-2318808.52</v>
      </c>
      <c r="G49" s="53" t="s">
        <v>10</v>
      </c>
      <c r="H49" s="31">
        <v>38300191</v>
      </c>
      <c r="I49" s="31" t="s">
        <v>53</v>
      </c>
      <c r="J49" s="31">
        <v>36901024</v>
      </c>
      <c r="K49" s="31" t="s">
        <v>55</v>
      </c>
    </row>
    <row r="50" spans="1:11" s="24" customFormat="1" x14ac:dyDescent="0.2">
      <c r="A50" s="53" t="s">
        <v>176</v>
      </c>
      <c r="B50" s="53" t="s">
        <v>36</v>
      </c>
      <c r="C50" s="53" t="s">
        <v>177</v>
      </c>
      <c r="D50" s="53" t="s">
        <v>20</v>
      </c>
      <c r="E50" s="53" t="s">
        <v>178</v>
      </c>
      <c r="F50" s="55">
        <v>-375.5</v>
      </c>
      <c r="G50" s="53" t="s">
        <v>10</v>
      </c>
      <c r="H50" s="31">
        <v>38300191</v>
      </c>
      <c r="I50" s="31" t="s">
        <v>53</v>
      </c>
      <c r="J50" s="31">
        <v>36901024</v>
      </c>
      <c r="K50" s="31" t="s">
        <v>55</v>
      </c>
    </row>
    <row r="51" spans="1:11" s="24" customFormat="1" x14ac:dyDescent="0.2">
      <c r="A51" s="53" t="s">
        <v>179</v>
      </c>
      <c r="B51" s="53" t="s">
        <v>10</v>
      </c>
      <c r="C51" s="53" t="s">
        <v>10</v>
      </c>
      <c r="D51" s="53" t="s">
        <v>119</v>
      </c>
      <c r="E51" s="53" t="s">
        <v>10</v>
      </c>
      <c r="F51" s="55">
        <v>-375.5</v>
      </c>
      <c r="G51" s="53" t="s">
        <v>10</v>
      </c>
      <c r="H51" s="31">
        <v>38300191</v>
      </c>
      <c r="I51" s="31" t="s">
        <v>53</v>
      </c>
      <c r="J51" s="31">
        <v>36901024</v>
      </c>
      <c r="K51" s="31" t="s">
        <v>55</v>
      </c>
    </row>
    <row r="52" spans="1:11" s="24" customFormat="1" x14ac:dyDescent="0.2">
      <c r="A52" s="53" t="s">
        <v>180</v>
      </c>
      <c r="B52" s="53" t="s">
        <v>10</v>
      </c>
      <c r="C52" s="53" t="s">
        <v>10</v>
      </c>
      <c r="D52" s="53" t="s">
        <v>119</v>
      </c>
      <c r="E52" s="53" t="s">
        <v>10</v>
      </c>
      <c r="F52" s="54">
        <v>-2319184.02</v>
      </c>
      <c r="G52" s="53" t="s">
        <v>10</v>
      </c>
      <c r="H52" s="31">
        <v>38300191</v>
      </c>
      <c r="I52" s="31" t="s">
        <v>53</v>
      </c>
      <c r="J52" s="31">
        <v>36901024</v>
      </c>
      <c r="K52" s="31" t="s">
        <v>55</v>
      </c>
    </row>
    <row r="53" spans="1:11" s="24" customFormat="1" x14ac:dyDescent="0.2">
      <c r="A53" s="53" t="s">
        <v>181</v>
      </c>
      <c r="B53" s="53" t="s">
        <v>7</v>
      </c>
      <c r="C53" s="53" t="s">
        <v>182</v>
      </c>
      <c r="D53" s="53" t="s">
        <v>15</v>
      </c>
      <c r="E53" s="53" t="s">
        <v>183</v>
      </c>
      <c r="F53" s="55">
        <v>-409.5</v>
      </c>
      <c r="G53" s="53" t="s">
        <v>9</v>
      </c>
      <c r="H53" s="31">
        <v>38300191</v>
      </c>
      <c r="I53" s="31" t="s">
        <v>53</v>
      </c>
      <c r="J53" s="31">
        <v>36901024</v>
      </c>
      <c r="K53" s="31" t="s">
        <v>55</v>
      </c>
    </row>
    <row r="54" spans="1:11" s="24" customFormat="1" x14ac:dyDescent="0.2">
      <c r="A54" s="53" t="s">
        <v>181</v>
      </c>
      <c r="B54" s="53" t="s">
        <v>7</v>
      </c>
      <c r="C54" s="53" t="s">
        <v>182</v>
      </c>
      <c r="D54" s="53" t="s">
        <v>8</v>
      </c>
      <c r="E54" s="53" t="s">
        <v>184</v>
      </c>
      <c r="F54" s="55">
        <v>-58.5</v>
      </c>
      <c r="G54" s="53" t="s">
        <v>9</v>
      </c>
      <c r="H54" s="31">
        <v>38300191</v>
      </c>
      <c r="I54" s="31" t="s">
        <v>53</v>
      </c>
      <c r="J54" s="31">
        <v>36901024</v>
      </c>
      <c r="K54" s="31" t="s">
        <v>55</v>
      </c>
    </row>
    <row r="55" spans="1:11" s="24" customFormat="1" x14ac:dyDescent="0.2">
      <c r="A55" s="53" t="s">
        <v>185</v>
      </c>
      <c r="B55" s="53" t="s">
        <v>10</v>
      </c>
      <c r="C55" s="53" t="s">
        <v>10</v>
      </c>
      <c r="D55" s="53" t="s">
        <v>119</v>
      </c>
      <c r="E55" s="53" t="s">
        <v>10</v>
      </c>
      <c r="F55" s="56">
        <v>-468</v>
      </c>
      <c r="G55" s="53" t="s">
        <v>10</v>
      </c>
      <c r="H55" s="31">
        <v>38300191</v>
      </c>
      <c r="I55" s="31" t="s">
        <v>53</v>
      </c>
      <c r="J55" s="31">
        <v>36901024</v>
      </c>
      <c r="K55" s="31" t="s">
        <v>55</v>
      </c>
    </row>
    <row r="56" spans="1:11" s="24" customFormat="1" x14ac:dyDescent="0.2">
      <c r="A56" s="53" t="s">
        <v>186</v>
      </c>
      <c r="B56" s="53" t="s">
        <v>10</v>
      </c>
      <c r="C56" s="53" t="s">
        <v>10</v>
      </c>
      <c r="D56" s="53" t="s">
        <v>119</v>
      </c>
      <c r="E56" s="53" t="s">
        <v>10</v>
      </c>
      <c r="F56" s="54">
        <v>-2319652.02</v>
      </c>
      <c r="G56" s="53" t="s">
        <v>10</v>
      </c>
      <c r="H56" s="31">
        <v>38300191</v>
      </c>
      <c r="I56" s="31" t="s">
        <v>53</v>
      </c>
      <c r="J56" s="31">
        <v>36901024</v>
      </c>
      <c r="K56" s="31" t="s">
        <v>55</v>
      </c>
    </row>
    <row r="57" spans="1:11" x14ac:dyDescent="0.2">
      <c r="A57" s="53" t="s">
        <v>133</v>
      </c>
      <c r="B57" s="53" t="s">
        <v>7</v>
      </c>
      <c r="C57" s="53" t="s">
        <v>182</v>
      </c>
      <c r="D57" s="53" t="s">
        <v>15</v>
      </c>
      <c r="E57" s="53" t="s">
        <v>183</v>
      </c>
      <c r="F57" s="56">
        <v>-819</v>
      </c>
      <c r="G57" s="53" t="s">
        <v>9</v>
      </c>
      <c r="H57" s="31">
        <v>38300191</v>
      </c>
      <c r="I57" s="31" t="s">
        <v>53</v>
      </c>
      <c r="J57" s="31">
        <v>36901024</v>
      </c>
      <c r="K57" s="31" t="s">
        <v>55</v>
      </c>
    </row>
    <row r="58" spans="1:11" x14ac:dyDescent="0.2">
      <c r="A58" s="53" t="s">
        <v>136</v>
      </c>
      <c r="B58" s="53" t="s">
        <v>10</v>
      </c>
      <c r="C58" s="53" t="s">
        <v>10</v>
      </c>
      <c r="D58" s="53" t="s">
        <v>119</v>
      </c>
      <c r="E58" s="53" t="s">
        <v>10</v>
      </c>
      <c r="F58" s="56">
        <v>-819</v>
      </c>
      <c r="G58" s="53" t="s">
        <v>10</v>
      </c>
      <c r="H58" s="31">
        <v>38300191</v>
      </c>
      <c r="I58" s="31" t="s">
        <v>53</v>
      </c>
      <c r="J58" s="31">
        <v>36901024</v>
      </c>
      <c r="K58" s="31" t="s">
        <v>55</v>
      </c>
    </row>
    <row r="59" spans="1:11" x14ac:dyDescent="0.2">
      <c r="A59" s="53" t="s">
        <v>137</v>
      </c>
      <c r="B59" s="53" t="s">
        <v>10</v>
      </c>
      <c r="C59" s="53" t="s">
        <v>10</v>
      </c>
      <c r="D59" s="53" t="s">
        <v>119</v>
      </c>
      <c r="E59" s="53" t="s">
        <v>10</v>
      </c>
      <c r="F59" s="54">
        <v>-2320471.02</v>
      </c>
      <c r="G59" s="53" t="s">
        <v>10</v>
      </c>
      <c r="H59" s="31">
        <v>38300191</v>
      </c>
      <c r="I59" s="31" t="s">
        <v>53</v>
      </c>
      <c r="J59" s="31">
        <v>36901024</v>
      </c>
      <c r="K59" s="31" t="s">
        <v>55</v>
      </c>
    </row>
    <row r="60" spans="1:11" x14ac:dyDescent="0.2">
      <c r="A60" s="53" t="s">
        <v>187</v>
      </c>
      <c r="B60" s="53" t="s">
        <v>7</v>
      </c>
      <c r="C60" s="53" t="s">
        <v>188</v>
      </c>
      <c r="D60" s="53" t="s">
        <v>15</v>
      </c>
      <c r="E60" s="53" t="s">
        <v>189</v>
      </c>
      <c r="F60" s="54">
        <v>47.2</v>
      </c>
      <c r="G60" s="53" t="s">
        <v>12</v>
      </c>
      <c r="H60" s="31">
        <v>38300191</v>
      </c>
      <c r="I60" s="31" t="s">
        <v>53</v>
      </c>
      <c r="J60" s="31">
        <v>36901024</v>
      </c>
      <c r="K60" s="31" t="s">
        <v>55</v>
      </c>
    </row>
    <row r="61" spans="1:11" s="24" customFormat="1" x14ac:dyDescent="0.2">
      <c r="A61" s="53" t="s">
        <v>190</v>
      </c>
      <c r="B61" s="53" t="s">
        <v>10</v>
      </c>
      <c r="C61" s="53" t="s">
        <v>10</v>
      </c>
      <c r="D61" s="53" t="s">
        <v>119</v>
      </c>
      <c r="E61" s="53" t="s">
        <v>10</v>
      </c>
      <c r="F61" s="54">
        <v>47.2</v>
      </c>
      <c r="G61" s="53" t="s">
        <v>10</v>
      </c>
      <c r="H61" s="31">
        <v>38300191</v>
      </c>
      <c r="I61" s="31" t="s">
        <v>53</v>
      </c>
      <c r="J61" s="31">
        <v>36901024</v>
      </c>
      <c r="K61" s="31" t="s">
        <v>55</v>
      </c>
    </row>
    <row r="62" spans="1:11" x14ac:dyDescent="0.2">
      <c r="A62" s="53" t="s">
        <v>191</v>
      </c>
      <c r="B62" s="53" t="s">
        <v>10</v>
      </c>
      <c r="C62" s="53" t="s">
        <v>10</v>
      </c>
      <c r="D62" s="53" t="s">
        <v>119</v>
      </c>
      <c r="E62" s="53" t="s">
        <v>10</v>
      </c>
      <c r="F62" s="54">
        <v>-2320423.8199999998</v>
      </c>
      <c r="G62" s="53" t="s">
        <v>10</v>
      </c>
      <c r="H62" s="31">
        <v>38300191</v>
      </c>
      <c r="I62" s="31" t="s">
        <v>53</v>
      </c>
      <c r="J62" s="31">
        <v>36901024</v>
      </c>
      <c r="K62" s="31" t="s">
        <v>55</v>
      </c>
    </row>
    <row r="63" spans="1:11" x14ac:dyDescent="0.2">
      <c r="A63" s="53" t="s">
        <v>138</v>
      </c>
      <c r="B63" s="53" t="s">
        <v>7</v>
      </c>
      <c r="C63" s="53" t="s">
        <v>192</v>
      </c>
      <c r="D63" s="53" t="s">
        <v>13</v>
      </c>
      <c r="E63" s="53" t="s">
        <v>193</v>
      </c>
      <c r="F63" s="54">
        <v>2969.48</v>
      </c>
      <c r="G63" s="53" t="s">
        <v>17</v>
      </c>
      <c r="H63" s="31">
        <v>38300191</v>
      </c>
      <c r="I63" s="31" t="s">
        <v>53</v>
      </c>
      <c r="J63" s="31">
        <v>36901024</v>
      </c>
      <c r="K63" s="31" t="s">
        <v>55</v>
      </c>
    </row>
    <row r="64" spans="1:11" x14ac:dyDescent="0.2">
      <c r="A64" s="53" t="s">
        <v>138</v>
      </c>
      <c r="B64" s="53" t="s">
        <v>7</v>
      </c>
      <c r="C64" s="53" t="s">
        <v>32</v>
      </c>
      <c r="D64" s="53" t="s">
        <v>15</v>
      </c>
      <c r="E64" s="53" t="s">
        <v>33</v>
      </c>
      <c r="F64" s="54">
        <v>22.84</v>
      </c>
      <c r="G64" s="53" t="s">
        <v>17</v>
      </c>
      <c r="H64" s="31">
        <v>38300191</v>
      </c>
      <c r="I64" s="31" t="s">
        <v>53</v>
      </c>
      <c r="J64" s="31">
        <v>36901024</v>
      </c>
      <c r="K64" s="31" t="s">
        <v>55</v>
      </c>
    </row>
    <row r="65" spans="1:11" s="24" customFormat="1" x14ac:dyDescent="0.2">
      <c r="A65" s="53" t="s">
        <v>138</v>
      </c>
      <c r="B65" s="53" t="s">
        <v>7</v>
      </c>
      <c r="C65" s="53" t="s">
        <v>34</v>
      </c>
      <c r="D65" s="53" t="s">
        <v>15</v>
      </c>
      <c r="E65" s="53" t="s">
        <v>35</v>
      </c>
      <c r="F65" s="54">
        <v>2.84</v>
      </c>
      <c r="G65" s="53" t="s">
        <v>17</v>
      </c>
      <c r="H65" s="31">
        <v>38300191</v>
      </c>
      <c r="I65" s="31" t="s">
        <v>53</v>
      </c>
      <c r="J65" s="31">
        <v>36901024</v>
      </c>
      <c r="K65" s="31" t="s">
        <v>55</v>
      </c>
    </row>
    <row r="66" spans="1:11" s="24" customFormat="1" x14ac:dyDescent="0.2">
      <c r="A66" s="53" t="s">
        <v>139</v>
      </c>
      <c r="B66" s="53" t="s">
        <v>10</v>
      </c>
      <c r="C66" s="53" t="s">
        <v>10</v>
      </c>
      <c r="D66" s="53" t="s">
        <v>119</v>
      </c>
      <c r="E66" s="53" t="s">
        <v>10</v>
      </c>
      <c r="F66" s="54">
        <v>2995.16</v>
      </c>
      <c r="G66" s="53" t="s">
        <v>10</v>
      </c>
      <c r="H66" s="31">
        <v>38300191</v>
      </c>
      <c r="I66" s="31" t="s">
        <v>53</v>
      </c>
      <c r="J66" s="31">
        <v>36901024</v>
      </c>
      <c r="K66" s="31" t="s">
        <v>55</v>
      </c>
    </row>
    <row r="67" spans="1:11" s="24" customFormat="1" x14ac:dyDescent="0.2">
      <c r="A67" s="53" t="s">
        <v>140</v>
      </c>
      <c r="B67" s="53" t="s">
        <v>10</v>
      </c>
      <c r="C67" s="53" t="s">
        <v>10</v>
      </c>
      <c r="D67" s="53" t="s">
        <v>119</v>
      </c>
      <c r="E67" s="53" t="s">
        <v>10</v>
      </c>
      <c r="F67" s="54">
        <v>-2317428.66</v>
      </c>
      <c r="G67" s="53" t="s">
        <v>10</v>
      </c>
      <c r="H67" s="31">
        <v>38300191</v>
      </c>
      <c r="I67" s="31" t="s">
        <v>53</v>
      </c>
      <c r="J67" s="31">
        <v>36901024</v>
      </c>
      <c r="K67" s="31" t="s">
        <v>55</v>
      </c>
    </row>
    <row r="68" spans="1:11" s="24" customFormat="1" x14ac:dyDescent="0.2">
      <c r="A68" s="53" t="s">
        <v>194</v>
      </c>
      <c r="B68" s="53" t="s">
        <v>7</v>
      </c>
      <c r="C68" s="53" t="s">
        <v>34</v>
      </c>
      <c r="D68" s="53" t="s">
        <v>15</v>
      </c>
      <c r="E68" s="53" t="s">
        <v>35</v>
      </c>
      <c r="F68" s="54">
        <v>0.73</v>
      </c>
      <c r="G68" s="53" t="s">
        <v>17</v>
      </c>
      <c r="H68" s="31">
        <v>38300191</v>
      </c>
      <c r="I68" s="31" t="s">
        <v>53</v>
      </c>
      <c r="J68" s="31">
        <v>36901024</v>
      </c>
      <c r="K68" s="31" t="s">
        <v>55</v>
      </c>
    </row>
    <row r="69" spans="1:11" s="24" customFormat="1" x14ac:dyDescent="0.2">
      <c r="A69" s="53" t="s">
        <v>195</v>
      </c>
      <c r="B69" s="53" t="s">
        <v>10</v>
      </c>
      <c r="C69" s="53" t="s">
        <v>10</v>
      </c>
      <c r="D69" s="53" t="s">
        <v>119</v>
      </c>
      <c r="E69" s="53" t="s">
        <v>10</v>
      </c>
      <c r="F69" s="54">
        <v>0.73</v>
      </c>
      <c r="G69" s="53" t="s">
        <v>10</v>
      </c>
      <c r="H69" s="31">
        <v>38300191</v>
      </c>
      <c r="I69" s="31" t="s">
        <v>53</v>
      </c>
      <c r="J69" s="31">
        <v>36901024</v>
      </c>
      <c r="K69" s="31" t="s">
        <v>55</v>
      </c>
    </row>
    <row r="70" spans="1:11" s="24" customFormat="1" x14ac:dyDescent="0.2">
      <c r="A70" s="53" t="s">
        <v>196</v>
      </c>
      <c r="B70" s="53" t="s">
        <v>10</v>
      </c>
      <c r="C70" s="53" t="s">
        <v>10</v>
      </c>
      <c r="D70" s="53" t="s">
        <v>119</v>
      </c>
      <c r="E70" s="53" t="s">
        <v>10</v>
      </c>
      <c r="F70" s="54">
        <v>-2317427.9300000002</v>
      </c>
      <c r="G70" s="53" t="s">
        <v>10</v>
      </c>
      <c r="H70" s="31">
        <v>38300191</v>
      </c>
      <c r="I70" s="31" t="s">
        <v>53</v>
      </c>
      <c r="J70" s="31">
        <v>36901024</v>
      </c>
      <c r="K70" s="31" t="s">
        <v>55</v>
      </c>
    </row>
    <row r="71" spans="1:11" s="24" customFormat="1" x14ac:dyDescent="0.2">
      <c r="A71" s="53" t="s">
        <v>197</v>
      </c>
      <c r="B71" s="53" t="s">
        <v>7</v>
      </c>
      <c r="C71" s="53" t="s">
        <v>198</v>
      </c>
      <c r="D71" s="53" t="s">
        <v>8</v>
      </c>
      <c r="E71" s="53" t="s">
        <v>135</v>
      </c>
      <c r="F71" s="56">
        <v>-2148</v>
      </c>
      <c r="G71" s="53" t="s">
        <v>9</v>
      </c>
      <c r="H71" s="31">
        <v>38300191</v>
      </c>
      <c r="I71" s="31" t="s">
        <v>53</v>
      </c>
      <c r="J71" s="31">
        <v>36901024</v>
      </c>
      <c r="K71" s="31" t="s">
        <v>55</v>
      </c>
    </row>
    <row r="72" spans="1:11" s="24" customFormat="1" x14ac:dyDescent="0.2">
      <c r="A72" s="53" t="s">
        <v>199</v>
      </c>
      <c r="B72" s="53" t="s">
        <v>10</v>
      </c>
      <c r="C72" s="53" t="s">
        <v>10</v>
      </c>
      <c r="D72" s="53" t="s">
        <v>119</v>
      </c>
      <c r="E72" s="53" t="s">
        <v>10</v>
      </c>
      <c r="F72" s="56">
        <v>-2148</v>
      </c>
      <c r="G72" s="53" t="s">
        <v>10</v>
      </c>
      <c r="H72" s="31">
        <v>38300191</v>
      </c>
      <c r="I72" s="31" t="s">
        <v>53</v>
      </c>
      <c r="J72" s="31">
        <v>36901024</v>
      </c>
      <c r="K72" s="31" t="s">
        <v>55</v>
      </c>
    </row>
    <row r="73" spans="1:11" s="24" customFormat="1" x14ac:dyDescent="0.2">
      <c r="A73" s="53" t="s">
        <v>200</v>
      </c>
      <c r="B73" s="53" t="s">
        <v>10</v>
      </c>
      <c r="C73" s="53" t="s">
        <v>10</v>
      </c>
      <c r="D73" s="53" t="s">
        <v>119</v>
      </c>
      <c r="E73" s="53" t="s">
        <v>10</v>
      </c>
      <c r="F73" s="54">
        <v>-2319575.9300000002</v>
      </c>
      <c r="G73" s="53" t="s">
        <v>10</v>
      </c>
      <c r="H73" s="31">
        <v>38300191</v>
      </c>
      <c r="I73" s="31" t="s">
        <v>53</v>
      </c>
      <c r="J73" s="31">
        <v>36901024</v>
      </c>
      <c r="K73" s="31" t="s">
        <v>55</v>
      </c>
    </row>
    <row r="74" spans="1:11" s="24" customFormat="1" x14ac:dyDescent="0.2">
      <c r="A74" s="53" t="s">
        <v>146</v>
      </c>
      <c r="B74" s="53" t="s">
        <v>7</v>
      </c>
      <c r="C74" s="53" t="s">
        <v>201</v>
      </c>
      <c r="D74" s="53" t="s">
        <v>15</v>
      </c>
      <c r="E74" s="53" t="s">
        <v>202</v>
      </c>
      <c r="F74" s="54">
        <v>-862.75</v>
      </c>
      <c r="G74" s="53" t="s">
        <v>12</v>
      </c>
      <c r="H74" s="31">
        <v>38300191</v>
      </c>
      <c r="I74" s="31" t="s">
        <v>53</v>
      </c>
      <c r="J74" s="31">
        <v>36901024</v>
      </c>
      <c r="K74" s="31" t="s">
        <v>55</v>
      </c>
    </row>
    <row r="75" spans="1:11" s="24" customFormat="1" x14ac:dyDescent="0.2">
      <c r="A75" s="53" t="s">
        <v>146</v>
      </c>
      <c r="B75" s="53" t="s">
        <v>36</v>
      </c>
      <c r="C75" s="53" t="s">
        <v>203</v>
      </c>
      <c r="D75" s="53" t="s">
        <v>19</v>
      </c>
      <c r="E75" s="53" t="s">
        <v>204</v>
      </c>
      <c r="F75" s="55">
        <v>-29.9</v>
      </c>
      <c r="G75" s="53" t="s">
        <v>10</v>
      </c>
      <c r="H75" s="31">
        <v>38300191</v>
      </c>
      <c r="I75" s="31" t="s">
        <v>53</v>
      </c>
      <c r="J75" s="31">
        <v>36901024</v>
      </c>
      <c r="K75" s="31" t="s">
        <v>55</v>
      </c>
    </row>
    <row r="76" spans="1:11" s="24" customFormat="1" x14ac:dyDescent="0.2">
      <c r="A76" s="53" t="s">
        <v>146</v>
      </c>
      <c r="B76" s="53" t="s">
        <v>36</v>
      </c>
      <c r="C76" s="53" t="s">
        <v>205</v>
      </c>
      <c r="D76" s="53" t="s">
        <v>164</v>
      </c>
      <c r="E76" s="53" t="s">
        <v>206</v>
      </c>
      <c r="F76" s="54">
        <v>-74.88</v>
      </c>
      <c r="G76" s="53" t="s">
        <v>10</v>
      </c>
      <c r="H76" s="31">
        <v>38300191</v>
      </c>
      <c r="I76" s="31" t="s">
        <v>53</v>
      </c>
      <c r="J76" s="31">
        <v>36901024</v>
      </c>
      <c r="K76" s="31" t="s">
        <v>55</v>
      </c>
    </row>
    <row r="77" spans="1:11" s="24" customFormat="1" x14ac:dyDescent="0.2">
      <c r="A77" s="53" t="s">
        <v>146</v>
      </c>
      <c r="B77" s="53" t="s">
        <v>36</v>
      </c>
      <c r="C77" s="53" t="s">
        <v>205</v>
      </c>
      <c r="D77" s="53" t="s">
        <v>168</v>
      </c>
      <c r="E77" s="53" t="s">
        <v>207</v>
      </c>
      <c r="F77" s="56">
        <v>-87</v>
      </c>
      <c r="G77" s="53" t="s">
        <v>10</v>
      </c>
      <c r="H77" s="31">
        <v>38300191</v>
      </c>
      <c r="I77" s="31" t="s">
        <v>53</v>
      </c>
      <c r="J77" s="31">
        <v>36901024</v>
      </c>
      <c r="K77" s="31" t="s">
        <v>55</v>
      </c>
    </row>
    <row r="78" spans="1:11" s="24" customFormat="1" x14ac:dyDescent="0.2">
      <c r="A78" s="53" t="s">
        <v>146</v>
      </c>
      <c r="B78" s="53" t="s">
        <v>36</v>
      </c>
      <c r="C78" s="53" t="s">
        <v>205</v>
      </c>
      <c r="D78" s="53" t="s">
        <v>208</v>
      </c>
      <c r="E78" s="53" t="s">
        <v>209</v>
      </c>
      <c r="F78" s="56">
        <v>-860</v>
      </c>
      <c r="G78" s="53" t="s">
        <v>10</v>
      </c>
      <c r="H78" s="31">
        <v>38300191</v>
      </c>
      <c r="I78" s="31" t="s">
        <v>53</v>
      </c>
      <c r="J78" s="31">
        <v>36901024</v>
      </c>
      <c r="K78" s="31" t="s">
        <v>55</v>
      </c>
    </row>
    <row r="79" spans="1:11" s="24" customFormat="1" x14ac:dyDescent="0.2">
      <c r="A79" s="53" t="s">
        <v>146</v>
      </c>
      <c r="B79" s="53" t="s">
        <v>36</v>
      </c>
      <c r="C79" s="53" t="s">
        <v>210</v>
      </c>
      <c r="D79" s="53" t="s">
        <v>19</v>
      </c>
      <c r="E79" s="53" t="s">
        <v>211</v>
      </c>
      <c r="F79" s="55">
        <v>-168.9</v>
      </c>
      <c r="G79" s="53" t="s">
        <v>10</v>
      </c>
      <c r="H79" s="31">
        <v>38300191</v>
      </c>
      <c r="I79" s="31" t="s">
        <v>53</v>
      </c>
      <c r="J79" s="31">
        <v>36901024</v>
      </c>
      <c r="K79" s="31" t="s">
        <v>55</v>
      </c>
    </row>
    <row r="80" spans="1:11" s="24" customFormat="1" x14ac:dyDescent="0.2">
      <c r="A80" s="53" t="s">
        <v>146</v>
      </c>
      <c r="B80" s="53" t="s">
        <v>36</v>
      </c>
      <c r="C80" s="53" t="s">
        <v>210</v>
      </c>
      <c r="D80" s="53" t="s">
        <v>20</v>
      </c>
      <c r="E80" s="53" t="s">
        <v>212</v>
      </c>
      <c r="F80" s="55">
        <v>-224.8</v>
      </c>
      <c r="G80" s="53" t="s">
        <v>10</v>
      </c>
      <c r="H80" s="31">
        <v>38300191</v>
      </c>
      <c r="I80" s="31" t="s">
        <v>53</v>
      </c>
      <c r="J80" s="31">
        <v>36901024</v>
      </c>
      <c r="K80" s="31" t="s">
        <v>55</v>
      </c>
    </row>
    <row r="81" spans="1:11" s="24" customFormat="1" x14ac:dyDescent="0.2">
      <c r="A81" s="53" t="s">
        <v>150</v>
      </c>
      <c r="B81" s="53" t="s">
        <v>10</v>
      </c>
      <c r="C81" s="53" t="s">
        <v>10</v>
      </c>
      <c r="D81" s="53" t="s">
        <v>119</v>
      </c>
      <c r="E81" s="53" t="s">
        <v>10</v>
      </c>
      <c r="F81" s="54">
        <v>-2308.23</v>
      </c>
      <c r="G81" s="53" t="s">
        <v>10</v>
      </c>
      <c r="H81" s="31">
        <v>38300191</v>
      </c>
      <c r="I81" s="31" t="s">
        <v>53</v>
      </c>
      <c r="J81" s="31">
        <v>36901024</v>
      </c>
      <c r="K81" s="31" t="s">
        <v>55</v>
      </c>
    </row>
    <row r="82" spans="1:11" s="24" customFormat="1" x14ac:dyDescent="0.2">
      <c r="A82" s="53" t="s">
        <v>151</v>
      </c>
      <c r="B82" s="53" t="s">
        <v>10</v>
      </c>
      <c r="C82" s="53" t="s">
        <v>10</v>
      </c>
      <c r="D82" s="53" t="s">
        <v>119</v>
      </c>
      <c r="E82" s="53" t="s">
        <v>10</v>
      </c>
      <c r="F82" s="54">
        <v>-2321884.1600000001</v>
      </c>
      <c r="G82" s="53" t="s">
        <v>10</v>
      </c>
      <c r="H82" s="31">
        <v>38300191</v>
      </c>
      <c r="I82" s="31" t="s">
        <v>53</v>
      </c>
      <c r="J82" s="31">
        <v>36901024</v>
      </c>
      <c r="K82" s="31" t="s">
        <v>55</v>
      </c>
    </row>
    <row r="83" spans="1:11" s="24" customFormat="1" x14ac:dyDescent="0.2">
      <c r="A83" s="53" t="s">
        <v>213</v>
      </c>
      <c r="B83" s="53" t="s">
        <v>7</v>
      </c>
      <c r="C83" s="53" t="s">
        <v>214</v>
      </c>
      <c r="D83" s="53" t="s">
        <v>15</v>
      </c>
      <c r="E83" s="53" t="s">
        <v>215</v>
      </c>
      <c r="F83" s="54">
        <v>981.01</v>
      </c>
      <c r="G83" s="53" t="s">
        <v>12</v>
      </c>
      <c r="H83" s="31">
        <v>38300191</v>
      </c>
      <c r="I83" s="31" t="s">
        <v>53</v>
      </c>
      <c r="J83" s="31">
        <v>36901024</v>
      </c>
      <c r="K83" s="31" t="s">
        <v>55</v>
      </c>
    </row>
    <row r="84" spans="1:11" s="24" customFormat="1" x14ac:dyDescent="0.2">
      <c r="A84" s="53" t="s">
        <v>216</v>
      </c>
      <c r="B84" s="53" t="s">
        <v>10</v>
      </c>
      <c r="C84" s="53" t="s">
        <v>10</v>
      </c>
      <c r="D84" s="53" t="s">
        <v>119</v>
      </c>
      <c r="E84" s="53" t="s">
        <v>10</v>
      </c>
      <c r="F84" s="54">
        <v>981.01</v>
      </c>
      <c r="G84" s="53" t="s">
        <v>10</v>
      </c>
      <c r="H84" s="31">
        <v>38300191</v>
      </c>
      <c r="I84" s="31" t="s">
        <v>53</v>
      </c>
      <c r="J84" s="31">
        <v>36901024</v>
      </c>
      <c r="K84" s="31" t="s">
        <v>55</v>
      </c>
    </row>
    <row r="85" spans="1:11" s="24" customFormat="1" x14ac:dyDescent="0.2">
      <c r="A85" s="53" t="s">
        <v>217</v>
      </c>
      <c r="B85" s="53" t="s">
        <v>10</v>
      </c>
      <c r="C85" s="53" t="s">
        <v>10</v>
      </c>
      <c r="D85" s="53" t="s">
        <v>119</v>
      </c>
      <c r="E85" s="53" t="s">
        <v>10</v>
      </c>
      <c r="F85" s="54">
        <v>-2320903.15</v>
      </c>
      <c r="G85" s="53" t="s">
        <v>10</v>
      </c>
      <c r="H85" s="31">
        <v>38300191</v>
      </c>
      <c r="I85" s="31" t="s">
        <v>53</v>
      </c>
      <c r="J85" s="31">
        <v>36901024</v>
      </c>
      <c r="K85" s="31" t="s">
        <v>55</v>
      </c>
    </row>
    <row r="86" spans="1:11" s="24" customFormat="1" x14ac:dyDescent="0.2">
      <c r="A86" s="53" t="s">
        <v>169</v>
      </c>
      <c r="B86" s="53" t="s">
        <v>7</v>
      </c>
      <c r="C86" s="53" t="s">
        <v>218</v>
      </c>
      <c r="D86" s="53" t="s">
        <v>8</v>
      </c>
      <c r="E86" s="53" t="s">
        <v>219</v>
      </c>
      <c r="F86" s="56">
        <v>-702</v>
      </c>
      <c r="G86" s="53" t="s">
        <v>9</v>
      </c>
      <c r="H86" s="31">
        <v>38300191</v>
      </c>
      <c r="I86" s="31" t="s">
        <v>53</v>
      </c>
      <c r="J86" s="31">
        <v>36901024</v>
      </c>
      <c r="K86" s="31" t="s">
        <v>55</v>
      </c>
    </row>
    <row r="87" spans="1:11" s="24" customFormat="1" x14ac:dyDescent="0.2">
      <c r="A87" s="53" t="s">
        <v>170</v>
      </c>
      <c r="B87" s="53" t="s">
        <v>10</v>
      </c>
      <c r="C87" s="53" t="s">
        <v>10</v>
      </c>
      <c r="D87" s="53" t="s">
        <v>119</v>
      </c>
      <c r="E87" s="53" t="s">
        <v>10</v>
      </c>
      <c r="F87" s="56">
        <v>-702</v>
      </c>
      <c r="G87" s="53" t="s">
        <v>10</v>
      </c>
      <c r="H87" s="31">
        <v>38300191</v>
      </c>
      <c r="I87" s="31" t="s">
        <v>53</v>
      </c>
      <c r="J87" s="31">
        <v>36901024</v>
      </c>
      <c r="K87" s="31" t="s">
        <v>55</v>
      </c>
    </row>
    <row r="88" spans="1:11" s="24" customFormat="1" x14ac:dyDescent="0.2">
      <c r="A88" s="53" t="s">
        <v>171</v>
      </c>
      <c r="B88" s="53" t="s">
        <v>10</v>
      </c>
      <c r="C88" s="53" t="s">
        <v>10</v>
      </c>
      <c r="D88" s="53" t="s">
        <v>119</v>
      </c>
      <c r="E88" s="53" t="s">
        <v>10</v>
      </c>
      <c r="F88" s="54">
        <v>-2321605.15</v>
      </c>
      <c r="G88" s="53" t="s">
        <v>10</v>
      </c>
      <c r="H88" s="31">
        <v>38300191</v>
      </c>
      <c r="I88" s="31" t="s">
        <v>53</v>
      </c>
      <c r="J88" s="31">
        <v>36901024</v>
      </c>
      <c r="K88" s="31" t="s">
        <v>55</v>
      </c>
    </row>
    <row r="89" spans="1:11" s="24" customFormat="1" x14ac:dyDescent="0.2">
      <c r="A89" s="53" t="s">
        <v>220</v>
      </c>
      <c r="B89" s="53" t="s">
        <v>7</v>
      </c>
      <c r="C89" s="53" t="s">
        <v>221</v>
      </c>
      <c r="D89" s="53" t="s">
        <v>15</v>
      </c>
      <c r="E89" s="53" t="s">
        <v>222</v>
      </c>
      <c r="F89" s="54">
        <v>-31271.759999999998</v>
      </c>
      <c r="G89" s="53" t="s">
        <v>9</v>
      </c>
      <c r="H89" s="31">
        <v>38300191</v>
      </c>
      <c r="I89" s="31" t="s">
        <v>53</v>
      </c>
      <c r="J89" s="31">
        <v>36901024</v>
      </c>
      <c r="K89" s="31" t="s">
        <v>55</v>
      </c>
    </row>
    <row r="90" spans="1:11" s="24" customFormat="1" x14ac:dyDescent="0.2">
      <c r="A90" s="53" t="s">
        <v>220</v>
      </c>
      <c r="B90" s="53" t="s">
        <v>7</v>
      </c>
      <c r="C90" s="53" t="s">
        <v>223</v>
      </c>
      <c r="D90" s="53" t="s">
        <v>15</v>
      </c>
      <c r="E90" s="53" t="s">
        <v>224</v>
      </c>
      <c r="F90" s="56">
        <v>-9360</v>
      </c>
      <c r="G90" s="53" t="s">
        <v>9</v>
      </c>
      <c r="H90" s="31">
        <v>38300191</v>
      </c>
      <c r="I90" s="31" t="s">
        <v>53</v>
      </c>
      <c r="J90" s="31">
        <v>36901024</v>
      </c>
      <c r="K90" s="31" t="s">
        <v>55</v>
      </c>
    </row>
    <row r="91" spans="1:11" s="24" customFormat="1" x14ac:dyDescent="0.2">
      <c r="A91" s="53" t="s">
        <v>225</v>
      </c>
      <c r="B91" s="53" t="s">
        <v>10</v>
      </c>
      <c r="C91" s="53" t="s">
        <v>10</v>
      </c>
      <c r="D91" s="53" t="s">
        <v>119</v>
      </c>
      <c r="E91" s="53" t="s">
        <v>10</v>
      </c>
      <c r="F91" s="54">
        <v>-40631.760000000002</v>
      </c>
      <c r="G91" s="53" t="s">
        <v>10</v>
      </c>
      <c r="H91" s="31">
        <v>38300191</v>
      </c>
      <c r="I91" s="31" t="s">
        <v>53</v>
      </c>
      <c r="J91" s="31">
        <v>36901024</v>
      </c>
      <c r="K91" s="31" t="s">
        <v>55</v>
      </c>
    </row>
    <row r="92" spans="1:11" x14ac:dyDescent="0.2">
      <c r="A92" s="53" t="s">
        <v>226</v>
      </c>
      <c r="B92" s="53" t="s">
        <v>10</v>
      </c>
      <c r="C92" s="53" t="s">
        <v>10</v>
      </c>
      <c r="D92" s="53" t="s">
        <v>119</v>
      </c>
      <c r="E92" s="53" t="s">
        <v>10</v>
      </c>
      <c r="F92" s="54">
        <v>-2362236.91</v>
      </c>
      <c r="G92" s="53" t="s">
        <v>10</v>
      </c>
      <c r="H92" s="31">
        <v>38300191</v>
      </c>
      <c r="I92" s="31" t="s">
        <v>53</v>
      </c>
      <c r="J92" s="31">
        <v>36901024</v>
      </c>
      <c r="K92" s="31" t="s">
        <v>55</v>
      </c>
    </row>
    <row r="93" spans="1:11" x14ac:dyDescent="0.2">
      <c r="A93" s="57" t="s">
        <v>118</v>
      </c>
      <c r="B93" s="57" t="s">
        <v>10</v>
      </c>
      <c r="C93" s="57" t="s">
        <v>10</v>
      </c>
      <c r="D93" s="57" t="s">
        <v>119</v>
      </c>
      <c r="E93" s="57" t="s">
        <v>10</v>
      </c>
      <c r="F93" s="58">
        <v>-1018937.02</v>
      </c>
      <c r="G93" s="57" t="s">
        <v>10</v>
      </c>
      <c r="H93" s="31">
        <v>38300191</v>
      </c>
      <c r="I93" s="31" t="s">
        <v>53</v>
      </c>
      <c r="J93" s="31">
        <v>36901101</v>
      </c>
      <c r="K93" s="31" t="s">
        <v>57</v>
      </c>
    </row>
    <row r="94" spans="1:11" x14ac:dyDescent="0.2">
      <c r="A94" s="57" t="s">
        <v>120</v>
      </c>
      <c r="B94" s="57" t="s">
        <v>7</v>
      </c>
      <c r="C94" s="57" t="s">
        <v>65</v>
      </c>
      <c r="D94" s="57" t="s">
        <v>11</v>
      </c>
      <c r="E94" s="57" t="s">
        <v>66</v>
      </c>
      <c r="F94" s="58">
        <v>-547.30999999999995</v>
      </c>
      <c r="G94" s="57" t="s">
        <v>17</v>
      </c>
      <c r="H94" s="31">
        <v>38300191</v>
      </c>
      <c r="I94" s="31" t="s">
        <v>53</v>
      </c>
      <c r="J94" s="31">
        <v>36901101</v>
      </c>
      <c r="K94" s="31" t="s">
        <v>57</v>
      </c>
    </row>
    <row r="95" spans="1:11" x14ac:dyDescent="0.2">
      <c r="A95" s="57" t="s">
        <v>131</v>
      </c>
      <c r="B95" s="57" t="s">
        <v>10</v>
      </c>
      <c r="C95" s="57" t="s">
        <v>10</v>
      </c>
      <c r="D95" s="57" t="s">
        <v>119</v>
      </c>
      <c r="E95" s="57" t="s">
        <v>10</v>
      </c>
      <c r="F95" s="58">
        <v>-547.30999999999995</v>
      </c>
      <c r="G95" s="57" t="s">
        <v>10</v>
      </c>
      <c r="H95" s="31">
        <v>38300191</v>
      </c>
      <c r="I95" s="31" t="s">
        <v>53</v>
      </c>
      <c r="J95" s="31">
        <v>36901101</v>
      </c>
      <c r="K95" s="31" t="s">
        <v>57</v>
      </c>
    </row>
    <row r="96" spans="1:11" x14ac:dyDescent="0.2">
      <c r="A96" s="57" t="s">
        <v>132</v>
      </c>
      <c r="B96" s="57" t="s">
        <v>10</v>
      </c>
      <c r="C96" s="57" t="s">
        <v>10</v>
      </c>
      <c r="D96" s="57" t="s">
        <v>119</v>
      </c>
      <c r="E96" s="57" t="s">
        <v>10</v>
      </c>
      <c r="F96" s="58">
        <v>-1019484.33</v>
      </c>
      <c r="G96" s="57" t="s">
        <v>10</v>
      </c>
      <c r="H96" s="31">
        <v>38300191</v>
      </c>
      <c r="I96" s="31" t="s">
        <v>53</v>
      </c>
      <c r="J96" s="31">
        <v>36901101</v>
      </c>
      <c r="K96" s="31" t="s">
        <v>57</v>
      </c>
    </row>
    <row r="97" spans="1:11" x14ac:dyDescent="0.2">
      <c r="A97" s="57" t="s">
        <v>181</v>
      </c>
      <c r="B97" s="57" t="s">
        <v>7</v>
      </c>
      <c r="C97" s="57" t="s">
        <v>228</v>
      </c>
      <c r="D97" s="57" t="s">
        <v>15</v>
      </c>
      <c r="E97" s="57" t="s">
        <v>229</v>
      </c>
      <c r="F97" s="58">
        <v>-1340.36</v>
      </c>
      <c r="G97" s="57" t="s">
        <v>22</v>
      </c>
      <c r="H97" s="31">
        <v>38300191</v>
      </c>
      <c r="I97" s="31" t="s">
        <v>53</v>
      </c>
      <c r="J97" s="31">
        <v>36901101</v>
      </c>
      <c r="K97" s="31" t="s">
        <v>57</v>
      </c>
    </row>
    <row r="98" spans="1:11" x14ac:dyDescent="0.2">
      <c r="A98" s="57" t="s">
        <v>185</v>
      </c>
      <c r="B98" s="57" t="s">
        <v>10</v>
      </c>
      <c r="C98" s="57" t="s">
        <v>10</v>
      </c>
      <c r="D98" s="57" t="s">
        <v>119</v>
      </c>
      <c r="E98" s="57" t="s">
        <v>10</v>
      </c>
      <c r="F98" s="58">
        <v>-1340.36</v>
      </c>
      <c r="G98" s="57" t="s">
        <v>10</v>
      </c>
      <c r="H98" s="31">
        <v>38300191</v>
      </c>
      <c r="I98" s="31" t="s">
        <v>53</v>
      </c>
      <c r="J98" s="31">
        <v>36901101</v>
      </c>
      <c r="K98" s="31" t="s">
        <v>57</v>
      </c>
    </row>
    <row r="99" spans="1:11" x14ac:dyDescent="0.2">
      <c r="A99" s="57" t="s">
        <v>186</v>
      </c>
      <c r="B99" s="57" t="s">
        <v>10</v>
      </c>
      <c r="C99" s="57" t="s">
        <v>10</v>
      </c>
      <c r="D99" s="57" t="s">
        <v>119</v>
      </c>
      <c r="E99" s="57" t="s">
        <v>10</v>
      </c>
      <c r="F99" s="58">
        <v>-1020824.69</v>
      </c>
      <c r="G99" s="57" t="s">
        <v>10</v>
      </c>
      <c r="H99" s="31">
        <v>38300191</v>
      </c>
      <c r="I99" s="31" t="s">
        <v>53</v>
      </c>
      <c r="J99" s="31">
        <v>36901101</v>
      </c>
      <c r="K99" s="31" t="s">
        <v>57</v>
      </c>
    </row>
    <row r="100" spans="1:11" x14ac:dyDescent="0.2">
      <c r="A100" s="57" t="s">
        <v>230</v>
      </c>
      <c r="B100" s="57" t="s">
        <v>7</v>
      </c>
      <c r="C100" s="57" t="s">
        <v>228</v>
      </c>
      <c r="D100" s="57" t="s">
        <v>15</v>
      </c>
      <c r="E100" s="57" t="s">
        <v>229</v>
      </c>
      <c r="F100" s="58">
        <v>4.45</v>
      </c>
      <c r="G100" s="57" t="s">
        <v>16</v>
      </c>
      <c r="H100" s="31">
        <v>38300191</v>
      </c>
      <c r="I100" s="31" t="s">
        <v>53</v>
      </c>
      <c r="J100" s="31">
        <v>36901101</v>
      </c>
      <c r="K100" s="31" t="s">
        <v>57</v>
      </c>
    </row>
    <row r="101" spans="1:11" x14ac:dyDescent="0.2">
      <c r="A101" s="57" t="s">
        <v>231</v>
      </c>
      <c r="B101" s="57" t="s">
        <v>10</v>
      </c>
      <c r="C101" s="57" t="s">
        <v>10</v>
      </c>
      <c r="D101" s="57" t="s">
        <v>119</v>
      </c>
      <c r="E101" s="57" t="s">
        <v>10</v>
      </c>
      <c r="F101" s="58">
        <v>4.45</v>
      </c>
      <c r="G101" s="57" t="s">
        <v>10</v>
      </c>
      <c r="H101" s="31">
        <v>38300191</v>
      </c>
      <c r="I101" s="31" t="s">
        <v>53</v>
      </c>
      <c r="J101" s="31">
        <v>36901101</v>
      </c>
      <c r="K101" s="31" t="s">
        <v>57</v>
      </c>
    </row>
    <row r="102" spans="1:11" x14ac:dyDescent="0.2">
      <c r="A102" s="57" t="s">
        <v>232</v>
      </c>
      <c r="B102" s="57" t="s">
        <v>10</v>
      </c>
      <c r="C102" s="57" t="s">
        <v>10</v>
      </c>
      <c r="D102" s="57" t="s">
        <v>119</v>
      </c>
      <c r="E102" s="57" t="s">
        <v>10</v>
      </c>
      <c r="F102" s="58">
        <v>-1020820.24</v>
      </c>
      <c r="G102" s="57" t="s">
        <v>10</v>
      </c>
      <c r="H102" s="31">
        <v>38300191</v>
      </c>
      <c r="I102" s="31" t="s">
        <v>53</v>
      </c>
      <c r="J102" s="31">
        <v>36901101</v>
      </c>
      <c r="K102" s="31" t="s">
        <v>57</v>
      </c>
    </row>
    <row r="103" spans="1:11" x14ac:dyDescent="0.2">
      <c r="A103" s="57" t="s">
        <v>233</v>
      </c>
      <c r="B103" s="57" t="s">
        <v>18</v>
      </c>
      <c r="C103" s="57" t="s">
        <v>234</v>
      </c>
      <c r="D103" s="57" t="s">
        <v>19</v>
      </c>
      <c r="E103" s="57" t="s">
        <v>235</v>
      </c>
      <c r="F103" s="58">
        <v>1335.91</v>
      </c>
      <c r="G103" s="57" t="s">
        <v>10</v>
      </c>
      <c r="H103" s="31">
        <v>38300191</v>
      </c>
      <c r="I103" s="31" t="s">
        <v>53</v>
      </c>
      <c r="J103" s="31">
        <v>36901101</v>
      </c>
      <c r="K103" s="31" t="s">
        <v>57</v>
      </c>
    </row>
    <row r="104" spans="1:11" x14ac:dyDescent="0.2">
      <c r="A104" s="57" t="s">
        <v>236</v>
      </c>
      <c r="B104" s="57" t="s">
        <v>10</v>
      </c>
      <c r="C104" s="57" t="s">
        <v>10</v>
      </c>
      <c r="D104" s="57" t="s">
        <v>119</v>
      </c>
      <c r="E104" s="57" t="s">
        <v>10</v>
      </c>
      <c r="F104" s="58">
        <v>1335.91</v>
      </c>
      <c r="G104" s="57" t="s">
        <v>10</v>
      </c>
      <c r="H104" s="31">
        <v>38300191</v>
      </c>
      <c r="I104" s="31" t="s">
        <v>53</v>
      </c>
      <c r="J104" s="31">
        <v>36901101</v>
      </c>
      <c r="K104" s="31" t="s">
        <v>57</v>
      </c>
    </row>
    <row r="105" spans="1:11" x14ac:dyDescent="0.2">
      <c r="A105" s="57" t="s">
        <v>237</v>
      </c>
      <c r="B105" s="57" t="s">
        <v>10</v>
      </c>
      <c r="C105" s="57" t="s">
        <v>10</v>
      </c>
      <c r="D105" s="57" t="s">
        <v>119</v>
      </c>
      <c r="E105" s="57" t="s">
        <v>10</v>
      </c>
      <c r="F105" s="58">
        <v>-1019484.33</v>
      </c>
      <c r="G105" s="57" t="s">
        <v>10</v>
      </c>
      <c r="H105" s="31">
        <v>38300191</v>
      </c>
      <c r="I105" s="31" t="s">
        <v>53</v>
      </c>
      <c r="J105" s="31">
        <v>36901101</v>
      </c>
      <c r="K105" s="31" t="s">
        <v>57</v>
      </c>
    </row>
    <row r="106" spans="1:11" x14ac:dyDescent="0.2">
      <c r="A106" s="57" t="s">
        <v>152</v>
      </c>
      <c r="B106" s="57" t="s">
        <v>7</v>
      </c>
      <c r="C106" s="57" t="s">
        <v>228</v>
      </c>
      <c r="D106" s="57" t="s">
        <v>15</v>
      </c>
      <c r="E106" s="57" t="s">
        <v>229</v>
      </c>
      <c r="F106" s="58">
        <v>-1340.22</v>
      </c>
      <c r="G106" s="57" t="s">
        <v>12</v>
      </c>
      <c r="H106" s="31">
        <v>38300191</v>
      </c>
      <c r="I106" s="31" t="s">
        <v>53</v>
      </c>
      <c r="J106" s="31">
        <v>36901101</v>
      </c>
      <c r="K106" s="31" t="s">
        <v>57</v>
      </c>
    </row>
    <row r="107" spans="1:11" x14ac:dyDescent="0.2">
      <c r="A107" s="57" t="s">
        <v>155</v>
      </c>
      <c r="B107" s="57" t="s">
        <v>10</v>
      </c>
      <c r="C107" s="57" t="s">
        <v>10</v>
      </c>
      <c r="D107" s="57" t="s">
        <v>119</v>
      </c>
      <c r="E107" s="57" t="s">
        <v>10</v>
      </c>
      <c r="F107" s="58">
        <v>-1340.22</v>
      </c>
      <c r="G107" s="57" t="s">
        <v>10</v>
      </c>
      <c r="H107" s="31">
        <v>38300191</v>
      </c>
      <c r="I107" s="31" t="s">
        <v>53</v>
      </c>
      <c r="J107" s="31">
        <v>36901101</v>
      </c>
      <c r="K107" s="31" t="s">
        <v>57</v>
      </c>
    </row>
    <row r="108" spans="1:11" x14ac:dyDescent="0.2">
      <c r="A108" s="57" t="s">
        <v>156</v>
      </c>
      <c r="B108" s="57" t="s">
        <v>10</v>
      </c>
      <c r="C108" s="57" t="s">
        <v>10</v>
      </c>
      <c r="D108" s="57" t="s">
        <v>119</v>
      </c>
      <c r="E108" s="57" t="s">
        <v>10</v>
      </c>
      <c r="F108" s="58">
        <v>-1020824.55</v>
      </c>
      <c r="G108" s="57" t="s">
        <v>10</v>
      </c>
      <c r="H108" s="31">
        <v>38300191</v>
      </c>
      <c r="I108" s="31" t="s">
        <v>53</v>
      </c>
      <c r="J108" s="31">
        <v>36901101</v>
      </c>
      <c r="K108" s="31" t="s">
        <v>57</v>
      </c>
    </row>
    <row r="109" spans="1:11" x14ac:dyDescent="0.2">
      <c r="A109" s="57" t="s">
        <v>194</v>
      </c>
      <c r="B109" s="57" t="s">
        <v>7</v>
      </c>
      <c r="C109" s="57" t="s">
        <v>238</v>
      </c>
      <c r="D109" s="57" t="s">
        <v>15</v>
      </c>
      <c r="E109" s="57" t="s">
        <v>239</v>
      </c>
      <c r="F109" s="59">
        <v>-6701.1</v>
      </c>
      <c r="G109" s="57" t="s">
        <v>9</v>
      </c>
      <c r="H109" s="31">
        <v>38300191</v>
      </c>
      <c r="I109" s="31" t="s">
        <v>53</v>
      </c>
      <c r="J109" s="31">
        <v>36901101</v>
      </c>
      <c r="K109" s="31" t="s">
        <v>57</v>
      </c>
    </row>
    <row r="110" spans="1:11" x14ac:dyDescent="0.2">
      <c r="A110" s="57" t="s">
        <v>194</v>
      </c>
      <c r="B110" s="57" t="s">
        <v>7</v>
      </c>
      <c r="C110" s="57" t="s">
        <v>240</v>
      </c>
      <c r="D110" s="57" t="s">
        <v>15</v>
      </c>
      <c r="E110" s="57" t="s">
        <v>241</v>
      </c>
      <c r="F110" s="59">
        <v>-8857.5</v>
      </c>
      <c r="G110" s="57" t="s">
        <v>9</v>
      </c>
      <c r="H110" s="31">
        <v>38300191</v>
      </c>
      <c r="I110" s="31" t="s">
        <v>53</v>
      </c>
      <c r="J110" s="31">
        <v>36901101</v>
      </c>
      <c r="K110" s="31" t="s">
        <v>57</v>
      </c>
    </row>
    <row r="111" spans="1:11" x14ac:dyDescent="0.2">
      <c r="A111" s="57" t="s">
        <v>194</v>
      </c>
      <c r="B111" s="57" t="s">
        <v>18</v>
      </c>
      <c r="C111" s="57" t="s">
        <v>242</v>
      </c>
      <c r="D111" s="57" t="s">
        <v>19</v>
      </c>
      <c r="E111" s="57" t="s">
        <v>243</v>
      </c>
      <c r="F111" s="58">
        <v>1335.91</v>
      </c>
      <c r="G111" s="57" t="s">
        <v>10</v>
      </c>
      <c r="H111" s="31">
        <v>38300191</v>
      </c>
      <c r="I111" s="31" t="s">
        <v>53</v>
      </c>
      <c r="J111" s="31">
        <v>36901101</v>
      </c>
      <c r="K111" s="31" t="s">
        <v>57</v>
      </c>
    </row>
    <row r="112" spans="1:11" x14ac:dyDescent="0.2">
      <c r="A112" s="57" t="s">
        <v>194</v>
      </c>
      <c r="B112" s="57" t="s">
        <v>18</v>
      </c>
      <c r="C112" s="57" t="s">
        <v>242</v>
      </c>
      <c r="D112" s="57" t="s">
        <v>20</v>
      </c>
      <c r="E112" s="57" t="s">
        <v>243</v>
      </c>
      <c r="F112" s="58">
        <v>4.3099999999999996</v>
      </c>
      <c r="G112" s="57" t="s">
        <v>10</v>
      </c>
      <c r="H112" s="31">
        <v>38300191</v>
      </c>
      <c r="I112" s="31" t="s">
        <v>53</v>
      </c>
      <c r="J112" s="31">
        <v>36901101</v>
      </c>
      <c r="K112" s="31" t="s">
        <v>57</v>
      </c>
    </row>
    <row r="113" spans="1:11" x14ac:dyDescent="0.2">
      <c r="A113" s="57" t="s">
        <v>194</v>
      </c>
      <c r="B113" s="57" t="s">
        <v>21</v>
      </c>
      <c r="C113" s="57" t="s">
        <v>244</v>
      </c>
      <c r="D113" s="57" t="s">
        <v>19</v>
      </c>
      <c r="E113" s="57" t="s">
        <v>243</v>
      </c>
      <c r="F113" s="58">
        <v>-1148.76</v>
      </c>
      <c r="G113" s="57" t="s">
        <v>245</v>
      </c>
      <c r="H113" s="31">
        <v>38300191</v>
      </c>
      <c r="I113" s="31" t="s">
        <v>53</v>
      </c>
      <c r="J113" s="31">
        <v>36901101</v>
      </c>
      <c r="K113" s="31" t="s">
        <v>57</v>
      </c>
    </row>
    <row r="114" spans="1:11" x14ac:dyDescent="0.2">
      <c r="A114" s="57" t="s">
        <v>195</v>
      </c>
      <c r="B114" s="57" t="s">
        <v>10</v>
      </c>
      <c r="C114" s="57" t="s">
        <v>10</v>
      </c>
      <c r="D114" s="57" t="s">
        <v>119</v>
      </c>
      <c r="E114" s="57" t="s">
        <v>10</v>
      </c>
      <c r="F114" s="58">
        <v>-15367.14</v>
      </c>
      <c r="G114" s="57" t="s">
        <v>10</v>
      </c>
      <c r="H114" s="31">
        <v>38300191</v>
      </c>
      <c r="I114" s="31" t="s">
        <v>53</v>
      </c>
      <c r="J114" s="31">
        <v>36901101</v>
      </c>
      <c r="K114" s="31" t="s">
        <v>57</v>
      </c>
    </row>
    <row r="115" spans="1:11" x14ac:dyDescent="0.2">
      <c r="A115" s="57" t="s">
        <v>196</v>
      </c>
      <c r="B115" s="57" t="s">
        <v>10</v>
      </c>
      <c r="C115" s="57" t="s">
        <v>10</v>
      </c>
      <c r="D115" s="57" t="s">
        <v>119</v>
      </c>
      <c r="E115" s="57" t="s">
        <v>10</v>
      </c>
      <c r="F115" s="58">
        <v>-1036191.69</v>
      </c>
      <c r="G115" s="57" t="s">
        <v>10</v>
      </c>
      <c r="H115" s="31">
        <v>38300191</v>
      </c>
      <c r="I115" s="31" t="s">
        <v>53</v>
      </c>
      <c r="J115" s="31">
        <v>36901101</v>
      </c>
      <c r="K115" s="31" t="s">
        <v>57</v>
      </c>
    </row>
    <row r="116" spans="1:11" x14ac:dyDescent="0.2">
      <c r="A116" s="57" t="s">
        <v>197</v>
      </c>
      <c r="B116" s="57" t="s">
        <v>7</v>
      </c>
      <c r="C116" s="57" t="s">
        <v>246</v>
      </c>
      <c r="D116" s="57" t="s">
        <v>15</v>
      </c>
      <c r="E116" s="57" t="s">
        <v>104</v>
      </c>
      <c r="F116" s="58">
        <v>-8565.75</v>
      </c>
      <c r="G116" s="57" t="s">
        <v>9</v>
      </c>
      <c r="H116" s="31">
        <v>38300191</v>
      </c>
      <c r="I116" s="31" t="s">
        <v>53</v>
      </c>
      <c r="J116" s="31">
        <v>36901101</v>
      </c>
      <c r="K116" s="31" t="s">
        <v>57</v>
      </c>
    </row>
    <row r="117" spans="1:11" x14ac:dyDescent="0.2">
      <c r="A117" s="57" t="s">
        <v>199</v>
      </c>
      <c r="B117" s="57" t="s">
        <v>10</v>
      </c>
      <c r="C117" s="57" t="s">
        <v>10</v>
      </c>
      <c r="D117" s="57" t="s">
        <v>119</v>
      </c>
      <c r="E117" s="57" t="s">
        <v>10</v>
      </c>
      <c r="F117" s="58">
        <v>-8565.75</v>
      </c>
      <c r="G117" s="57" t="s">
        <v>10</v>
      </c>
      <c r="H117" s="31">
        <v>38300191</v>
      </c>
      <c r="I117" s="31" t="s">
        <v>53</v>
      </c>
      <c r="J117" s="31">
        <v>36901101</v>
      </c>
      <c r="K117" s="31" t="s">
        <v>57</v>
      </c>
    </row>
    <row r="118" spans="1:11" x14ac:dyDescent="0.2">
      <c r="A118" s="57" t="s">
        <v>200</v>
      </c>
      <c r="B118" s="57" t="s">
        <v>10</v>
      </c>
      <c r="C118" s="57" t="s">
        <v>10</v>
      </c>
      <c r="D118" s="57" t="s">
        <v>119</v>
      </c>
      <c r="E118" s="57" t="s">
        <v>10</v>
      </c>
      <c r="F118" s="58">
        <v>-1044757.44</v>
      </c>
      <c r="G118" s="57" t="s">
        <v>10</v>
      </c>
      <c r="H118" s="31">
        <v>38300191</v>
      </c>
      <c r="I118" s="31" t="s">
        <v>53</v>
      </c>
      <c r="J118" s="31">
        <v>36901101</v>
      </c>
      <c r="K118" s="31" t="s">
        <v>57</v>
      </c>
    </row>
    <row r="119" spans="1:11" x14ac:dyDescent="0.2">
      <c r="A119" s="57" t="s">
        <v>146</v>
      </c>
      <c r="B119" s="57" t="s">
        <v>7</v>
      </c>
      <c r="C119" s="57" t="s">
        <v>240</v>
      </c>
      <c r="D119" s="57" t="s">
        <v>15</v>
      </c>
      <c r="E119" s="57" t="s">
        <v>241</v>
      </c>
      <c r="F119" s="58">
        <v>35</v>
      </c>
      <c r="G119" s="57" t="s">
        <v>130</v>
      </c>
      <c r="H119" s="31">
        <v>38300191</v>
      </c>
      <c r="I119" s="31" t="s">
        <v>53</v>
      </c>
      <c r="J119" s="31">
        <v>36901101</v>
      </c>
      <c r="K119" s="31" t="s">
        <v>57</v>
      </c>
    </row>
    <row r="120" spans="1:11" x14ac:dyDescent="0.2">
      <c r="A120" s="57" t="s">
        <v>150</v>
      </c>
      <c r="B120" s="57" t="s">
        <v>10</v>
      </c>
      <c r="C120" s="57" t="s">
        <v>10</v>
      </c>
      <c r="D120" s="57" t="s">
        <v>119</v>
      </c>
      <c r="E120" s="57" t="s">
        <v>10</v>
      </c>
      <c r="F120" s="58">
        <v>35</v>
      </c>
      <c r="G120" s="57" t="s">
        <v>10</v>
      </c>
      <c r="H120" s="31">
        <v>38300191</v>
      </c>
      <c r="I120" s="31" t="s">
        <v>53</v>
      </c>
      <c r="J120" s="31">
        <v>36901101</v>
      </c>
      <c r="K120" s="31" t="s">
        <v>57</v>
      </c>
    </row>
    <row r="121" spans="1:11" x14ac:dyDescent="0.2">
      <c r="A121" s="57" t="s">
        <v>151</v>
      </c>
      <c r="B121" s="57" t="s">
        <v>10</v>
      </c>
      <c r="C121" s="57" t="s">
        <v>10</v>
      </c>
      <c r="D121" s="57" t="s">
        <v>119</v>
      </c>
      <c r="E121" s="57" t="s">
        <v>10</v>
      </c>
      <c r="F121" s="58">
        <v>-1044722.44</v>
      </c>
      <c r="G121" s="57" t="s">
        <v>10</v>
      </c>
      <c r="H121" s="31">
        <v>38300191</v>
      </c>
      <c r="I121" s="31" t="s">
        <v>53</v>
      </c>
      <c r="J121" s="31">
        <v>36901101</v>
      </c>
      <c r="K121" s="31" t="s">
        <v>57</v>
      </c>
    </row>
    <row r="122" spans="1:11" x14ac:dyDescent="0.2">
      <c r="A122" s="57" t="s">
        <v>247</v>
      </c>
      <c r="B122" s="57" t="s">
        <v>7</v>
      </c>
      <c r="C122" s="57" t="s">
        <v>248</v>
      </c>
      <c r="D122" s="57" t="s">
        <v>15</v>
      </c>
      <c r="E122" s="57" t="s">
        <v>241</v>
      </c>
      <c r="F122" s="59">
        <v>-3853.4</v>
      </c>
      <c r="G122" s="57" t="s">
        <v>9</v>
      </c>
      <c r="H122" s="31">
        <v>38300191</v>
      </c>
      <c r="I122" s="31" t="s">
        <v>53</v>
      </c>
      <c r="J122" s="31">
        <v>36901101</v>
      </c>
      <c r="K122" s="31" t="s">
        <v>57</v>
      </c>
    </row>
    <row r="123" spans="1:11" x14ac:dyDescent="0.2">
      <c r="A123" s="57" t="s">
        <v>249</v>
      </c>
      <c r="B123" s="57" t="s">
        <v>10</v>
      </c>
      <c r="C123" s="57" t="s">
        <v>10</v>
      </c>
      <c r="D123" s="57" t="s">
        <v>119</v>
      </c>
      <c r="E123" s="57" t="s">
        <v>10</v>
      </c>
      <c r="F123" s="59">
        <v>-3853.4</v>
      </c>
      <c r="G123" s="57" t="s">
        <v>10</v>
      </c>
      <c r="H123" s="31">
        <v>38300191</v>
      </c>
      <c r="I123" s="31" t="s">
        <v>53</v>
      </c>
      <c r="J123" s="31">
        <v>36901101</v>
      </c>
      <c r="K123" s="31" t="s">
        <v>57</v>
      </c>
    </row>
    <row r="124" spans="1:11" x14ac:dyDescent="0.2">
      <c r="A124" s="57" t="s">
        <v>250</v>
      </c>
      <c r="B124" s="57" t="s">
        <v>10</v>
      </c>
      <c r="C124" s="57" t="s">
        <v>10</v>
      </c>
      <c r="D124" s="57" t="s">
        <v>119</v>
      </c>
      <c r="E124" s="57" t="s">
        <v>10</v>
      </c>
      <c r="F124" s="58">
        <v>-1048575.84</v>
      </c>
      <c r="G124" s="57" t="s">
        <v>10</v>
      </c>
      <c r="H124" s="31">
        <v>38300191</v>
      </c>
      <c r="I124" s="31" t="s">
        <v>53</v>
      </c>
      <c r="J124" s="31">
        <v>36901101</v>
      </c>
      <c r="K124" s="31" t="s">
        <v>57</v>
      </c>
    </row>
    <row r="125" spans="1:11" x14ac:dyDescent="0.2">
      <c r="A125" s="60" t="s">
        <v>118</v>
      </c>
      <c r="B125" s="60" t="s">
        <v>10</v>
      </c>
      <c r="C125" s="60" t="s">
        <v>10</v>
      </c>
      <c r="D125" s="60" t="s">
        <v>119</v>
      </c>
      <c r="E125" s="60" t="s">
        <v>10</v>
      </c>
      <c r="F125" s="61">
        <v>-112047.81</v>
      </c>
      <c r="G125" s="60" t="s">
        <v>10</v>
      </c>
      <c r="H125" s="31">
        <v>38300402</v>
      </c>
      <c r="I125" s="31" t="s">
        <v>88</v>
      </c>
      <c r="J125" s="31">
        <v>3690101</v>
      </c>
      <c r="K125" s="31" t="s">
        <v>58</v>
      </c>
    </row>
    <row r="126" spans="1:11" x14ac:dyDescent="0.2">
      <c r="A126" s="60" t="s">
        <v>120</v>
      </c>
      <c r="B126" s="60" t="s">
        <v>7</v>
      </c>
      <c r="C126" s="60" t="s">
        <v>251</v>
      </c>
      <c r="D126" s="60" t="s">
        <v>15</v>
      </c>
      <c r="E126" s="60" t="s">
        <v>252</v>
      </c>
      <c r="F126" s="62">
        <v>-6982000</v>
      </c>
      <c r="G126" s="60" t="s">
        <v>9</v>
      </c>
      <c r="H126" s="31">
        <v>38300402</v>
      </c>
      <c r="I126" s="31" t="s">
        <v>88</v>
      </c>
      <c r="J126" s="31">
        <v>3690101</v>
      </c>
      <c r="K126" s="31" t="s">
        <v>58</v>
      </c>
    </row>
    <row r="127" spans="1:11" x14ac:dyDescent="0.2">
      <c r="A127" s="60" t="s">
        <v>131</v>
      </c>
      <c r="B127" s="60" t="s">
        <v>10</v>
      </c>
      <c r="C127" s="60" t="s">
        <v>10</v>
      </c>
      <c r="D127" s="60" t="s">
        <v>119</v>
      </c>
      <c r="E127" s="60" t="s">
        <v>10</v>
      </c>
      <c r="F127" s="62">
        <v>-6982000</v>
      </c>
      <c r="G127" s="60" t="s">
        <v>10</v>
      </c>
      <c r="H127" s="31">
        <v>38300402</v>
      </c>
      <c r="I127" s="31" t="s">
        <v>88</v>
      </c>
      <c r="J127" s="31">
        <v>3690101</v>
      </c>
      <c r="K127" s="31" t="s">
        <v>58</v>
      </c>
    </row>
    <row r="128" spans="1:11" x14ac:dyDescent="0.2">
      <c r="A128" s="60" t="s">
        <v>132</v>
      </c>
      <c r="B128" s="60" t="s">
        <v>10</v>
      </c>
      <c r="C128" s="60" t="s">
        <v>10</v>
      </c>
      <c r="D128" s="60" t="s">
        <v>119</v>
      </c>
      <c r="E128" s="60" t="s">
        <v>10</v>
      </c>
      <c r="F128" s="61">
        <v>-7094047.8099999996</v>
      </c>
      <c r="G128" s="60" t="s">
        <v>10</v>
      </c>
      <c r="H128" s="31">
        <v>38300402</v>
      </c>
      <c r="I128" s="31" t="s">
        <v>88</v>
      </c>
      <c r="J128" s="31">
        <v>3690101</v>
      </c>
      <c r="K128" s="31" t="s">
        <v>58</v>
      </c>
    </row>
    <row r="129" spans="1:11" x14ac:dyDescent="0.2">
      <c r="A129" s="60" t="s">
        <v>138</v>
      </c>
      <c r="B129" s="60" t="s">
        <v>7</v>
      </c>
      <c r="C129" s="60" t="s">
        <v>67</v>
      </c>
      <c r="D129" s="60" t="s">
        <v>8</v>
      </c>
      <c r="E129" s="60" t="s">
        <v>68</v>
      </c>
      <c r="F129" s="61">
        <v>30.5</v>
      </c>
      <c r="G129" s="60" t="s">
        <v>17</v>
      </c>
      <c r="H129" s="31">
        <v>38300402</v>
      </c>
      <c r="I129" s="31" t="s">
        <v>88</v>
      </c>
      <c r="J129" s="31">
        <v>3690101</v>
      </c>
      <c r="K129" s="31" t="s">
        <v>58</v>
      </c>
    </row>
    <row r="130" spans="1:11" x14ac:dyDescent="0.2">
      <c r="A130" s="60" t="s">
        <v>138</v>
      </c>
      <c r="B130" s="60" t="s">
        <v>7</v>
      </c>
      <c r="C130" s="60" t="s">
        <v>69</v>
      </c>
      <c r="D130" s="60" t="s">
        <v>8</v>
      </c>
      <c r="E130" s="60" t="s">
        <v>70</v>
      </c>
      <c r="F130" s="61">
        <v>967.14</v>
      </c>
      <c r="G130" s="60" t="s">
        <v>17</v>
      </c>
      <c r="H130" s="31">
        <v>38300402</v>
      </c>
      <c r="I130" s="31" t="s">
        <v>88</v>
      </c>
      <c r="J130" s="31">
        <v>3690101</v>
      </c>
      <c r="K130" s="31" t="s">
        <v>58</v>
      </c>
    </row>
    <row r="131" spans="1:11" x14ac:dyDescent="0.2">
      <c r="A131" s="60" t="s">
        <v>138</v>
      </c>
      <c r="B131" s="60" t="s">
        <v>7</v>
      </c>
      <c r="C131" s="60" t="s">
        <v>251</v>
      </c>
      <c r="D131" s="60" t="s">
        <v>15</v>
      </c>
      <c r="E131" s="60" t="s">
        <v>252</v>
      </c>
      <c r="F131" s="62">
        <v>-84000</v>
      </c>
      <c r="G131" s="60" t="s">
        <v>17</v>
      </c>
      <c r="H131" s="31">
        <v>38300402</v>
      </c>
      <c r="I131" s="31" t="s">
        <v>88</v>
      </c>
      <c r="J131" s="31">
        <v>3690101</v>
      </c>
      <c r="K131" s="31" t="s">
        <v>58</v>
      </c>
    </row>
    <row r="132" spans="1:11" x14ac:dyDescent="0.2">
      <c r="A132" s="60" t="s">
        <v>138</v>
      </c>
      <c r="B132" s="60" t="s">
        <v>7</v>
      </c>
      <c r="C132" s="60" t="s">
        <v>253</v>
      </c>
      <c r="D132" s="60" t="s">
        <v>15</v>
      </c>
      <c r="E132" s="60" t="s">
        <v>254</v>
      </c>
      <c r="F132" s="62">
        <v>-2518600</v>
      </c>
      <c r="G132" s="60" t="s">
        <v>9</v>
      </c>
      <c r="H132" s="31">
        <v>38300402</v>
      </c>
      <c r="I132" s="31" t="s">
        <v>88</v>
      </c>
      <c r="J132" s="31">
        <v>3690101</v>
      </c>
      <c r="K132" s="31" t="s">
        <v>58</v>
      </c>
    </row>
    <row r="133" spans="1:11" x14ac:dyDescent="0.2">
      <c r="A133" s="60" t="s">
        <v>139</v>
      </c>
      <c r="B133" s="60" t="s">
        <v>10</v>
      </c>
      <c r="C133" s="60" t="s">
        <v>10</v>
      </c>
      <c r="D133" s="60" t="s">
        <v>119</v>
      </c>
      <c r="E133" s="60" t="s">
        <v>10</v>
      </c>
      <c r="F133" s="61">
        <v>-2601602.36</v>
      </c>
      <c r="G133" s="60" t="s">
        <v>10</v>
      </c>
      <c r="H133" s="31">
        <v>38300402</v>
      </c>
      <c r="I133" s="31" t="s">
        <v>88</v>
      </c>
      <c r="J133" s="31">
        <v>3690101</v>
      </c>
      <c r="K133" s="31" t="s">
        <v>58</v>
      </c>
    </row>
    <row r="134" spans="1:11" x14ac:dyDescent="0.2">
      <c r="A134" s="60" t="s">
        <v>140</v>
      </c>
      <c r="B134" s="60" t="s">
        <v>10</v>
      </c>
      <c r="C134" s="60" t="s">
        <v>10</v>
      </c>
      <c r="D134" s="60" t="s">
        <v>119</v>
      </c>
      <c r="E134" s="60" t="s">
        <v>10</v>
      </c>
      <c r="F134" s="61">
        <v>-9695650.1699999999</v>
      </c>
      <c r="G134" s="60" t="s">
        <v>10</v>
      </c>
      <c r="H134" s="31">
        <v>38300402</v>
      </c>
      <c r="I134" s="31" t="s">
        <v>88</v>
      </c>
      <c r="J134" s="31">
        <v>3690101</v>
      </c>
      <c r="K134" s="31" t="s">
        <v>58</v>
      </c>
    </row>
    <row r="135" spans="1:11" x14ac:dyDescent="0.2">
      <c r="A135" s="60" t="s">
        <v>194</v>
      </c>
      <c r="B135" s="60" t="s">
        <v>7</v>
      </c>
      <c r="C135" s="60" t="s">
        <v>251</v>
      </c>
      <c r="D135" s="60" t="s">
        <v>15</v>
      </c>
      <c r="E135" s="60" t="s">
        <v>252</v>
      </c>
      <c r="F135" s="62">
        <v>-20000</v>
      </c>
      <c r="G135" s="60" t="s">
        <v>255</v>
      </c>
      <c r="H135" s="31">
        <v>38300402</v>
      </c>
      <c r="I135" s="31" t="s">
        <v>88</v>
      </c>
      <c r="J135" s="31">
        <v>3690101</v>
      </c>
      <c r="K135" s="31" t="s">
        <v>58</v>
      </c>
    </row>
    <row r="136" spans="1:11" x14ac:dyDescent="0.2">
      <c r="A136" s="60" t="s">
        <v>195</v>
      </c>
      <c r="B136" s="60" t="s">
        <v>10</v>
      </c>
      <c r="C136" s="60" t="s">
        <v>10</v>
      </c>
      <c r="D136" s="60" t="s">
        <v>119</v>
      </c>
      <c r="E136" s="60" t="s">
        <v>10</v>
      </c>
      <c r="F136" s="62">
        <v>-20000</v>
      </c>
      <c r="G136" s="60" t="s">
        <v>10</v>
      </c>
      <c r="H136" s="31">
        <v>38300402</v>
      </c>
      <c r="I136" s="31" t="s">
        <v>88</v>
      </c>
      <c r="J136" s="31">
        <v>3690101</v>
      </c>
      <c r="K136" s="31" t="s">
        <v>58</v>
      </c>
    </row>
    <row r="137" spans="1:11" x14ac:dyDescent="0.2">
      <c r="A137" s="60" t="s">
        <v>196</v>
      </c>
      <c r="B137" s="60" t="s">
        <v>10</v>
      </c>
      <c r="C137" s="60" t="s">
        <v>10</v>
      </c>
      <c r="D137" s="60" t="s">
        <v>119</v>
      </c>
      <c r="E137" s="60" t="s">
        <v>10</v>
      </c>
      <c r="F137" s="61">
        <v>-9715650.1699999999</v>
      </c>
      <c r="G137" s="60" t="s">
        <v>10</v>
      </c>
      <c r="H137" s="31">
        <v>38300402</v>
      </c>
      <c r="I137" s="31" t="s">
        <v>88</v>
      </c>
      <c r="J137" s="31">
        <v>3690101</v>
      </c>
      <c r="K137" s="31" t="s">
        <v>58</v>
      </c>
    </row>
    <row r="138" spans="1:11" x14ac:dyDescent="0.2">
      <c r="A138" s="60" t="s">
        <v>197</v>
      </c>
      <c r="B138" s="60" t="s">
        <v>7</v>
      </c>
      <c r="C138" s="60" t="s">
        <v>253</v>
      </c>
      <c r="D138" s="60" t="s">
        <v>15</v>
      </c>
      <c r="E138" s="60" t="s">
        <v>254</v>
      </c>
      <c r="F138" s="62">
        <v>-12500</v>
      </c>
      <c r="G138" s="60" t="s">
        <v>130</v>
      </c>
      <c r="H138" s="31">
        <v>38300402</v>
      </c>
      <c r="I138" s="31" t="s">
        <v>88</v>
      </c>
      <c r="J138" s="31">
        <v>3690101</v>
      </c>
      <c r="K138" s="31" t="s">
        <v>58</v>
      </c>
    </row>
    <row r="139" spans="1:11" x14ac:dyDescent="0.2">
      <c r="A139" s="60" t="s">
        <v>199</v>
      </c>
      <c r="B139" s="60" t="s">
        <v>10</v>
      </c>
      <c r="C139" s="60" t="s">
        <v>10</v>
      </c>
      <c r="D139" s="60" t="s">
        <v>119</v>
      </c>
      <c r="E139" s="60" t="s">
        <v>10</v>
      </c>
      <c r="F139" s="62">
        <v>-12500</v>
      </c>
      <c r="G139" s="60" t="s">
        <v>10</v>
      </c>
      <c r="H139" s="31">
        <v>38300402</v>
      </c>
      <c r="I139" s="31" t="s">
        <v>88</v>
      </c>
      <c r="J139" s="31">
        <v>3690101</v>
      </c>
      <c r="K139" s="31" t="s">
        <v>58</v>
      </c>
    </row>
    <row r="140" spans="1:11" x14ac:dyDescent="0.2">
      <c r="A140" s="60" t="s">
        <v>200</v>
      </c>
      <c r="B140" s="60" t="s">
        <v>10</v>
      </c>
      <c r="C140" s="60" t="s">
        <v>10</v>
      </c>
      <c r="D140" s="60" t="s">
        <v>119</v>
      </c>
      <c r="E140" s="60" t="s">
        <v>10</v>
      </c>
      <c r="F140" s="61">
        <v>-9728150.1699999999</v>
      </c>
      <c r="G140" s="60" t="s">
        <v>10</v>
      </c>
      <c r="H140" s="31">
        <v>38300402</v>
      </c>
      <c r="I140" s="31" t="s">
        <v>88</v>
      </c>
      <c r="J140" s="31">
        <v>3690101</v>
      </c>
      <c r="K140" s="31" t="s">
        <v>58</v>
      </c>
    </row>
  </sheetData>
  <autoFilter ref="A1:K140" xr:uid="{BF57D514-A260-426E-8D22-3B04518E9D7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114D1-7657-4C0C-ACAE-B8B29D86CCF7}">
  <sheetPr>
    <pageSetUpPr fitToPage="1"/>
  </sheetPr>
  <dimension ref="A1:J16"/>
  <sheetViews>
    <sheetView rightToLeft="1" zoomScale="90" zoomScaleNormal="90" workbookViewId="0">
      <pane ySplit="1" topLeftCell="A2" activePane="bottomLeft" state="frozen"/>
      <selection pane="bottomLeft" activeCell="B27" sqref="B27"/>
    </sheetView>
  </sheetViews>
  <sheetFormatPr defaultRowHeight="14.25" x14ac:dyDescent="0.2"/>
  <cols>
    <col min="1" max="1" width="6.375" style="21" customWidth="1"/>
    <col min="2" max="2" width="20.75" style="21" bestFit="1" customWidth="1"/>
    <col min="3" max="3" width="20" style="22" customWidth="1"/>
    <col min="4" max="4" width="23.625" style="22" customWidth="1"/>
    <col min="5" max="5" width="16.5" style="22" customWidth="1"/>
    <col min="6" max="6" width="11.375" style="21" customWidth="1"/>
    <col min="7" max="7" width="12.625" style="21" bestFit="1" customWidth="1"/>
    <col min="8" max="8" width="11.25" style="21" bestFit="1" customWidth="1"/>
    <col min="9" max="9" width="18.25" style="21" bestFit="1" customWidth="1"/>
    <col min="10" max="10" width="10.875" style="21" bestFit="1" customWidth="1"/>
    <col min="11" max="16384" width="9" style="21"/>
  </cols>
  <sheetData>
    <row r="1" spans="1:10" s="29" customFormat="1" ht="30" x14ac:dyDescent="0.25">
      <c r="A1" s="28" t="s">
        <v>44</v>
      </c>
      <c r="B1" s="28" t="s">
        <v>45</v>
      </c>
      <c r="C1" s="30" t="s">
        <v>46</v>
      </c>
      <c r="D1" s="30" t="s">
        <v>47</v>
      </c>
      <c r="E1" s="30" t="s">
        <v>48</v>
      </c>
      <c r="F1" s="30" t="s">
        <v>49</v>
      </c>
      <c r="G1" s="28" t="s">
        <v>50</v>
      </c>
      <c r="H1" s="28" t="s">
        <v>51</v>
      </c>
      <c r="I1" s="28" t="s">
        <v>52</v>
      </c>
    </row>
    <row r="2" spans="1:10" s="25" customFormat="1" ht="13.9" customHeight="1" x14ac:dyDescent="0.2">
      <c r="A2" s="31">
        <v>5.05</v>
      </c>
      <c r="B2" s="32" t="s">
        <v>89</v>
      </c>
      <c r="C2" s="33">
        <v>28900000</v>
      </c>
      <c r="D2" s="32" t="s">
        <v>90</v>
      </c>
      <c r="E2" s="32" t="s">
        <v>56</v>
      </c>
      <c r="F2" s="31">
        <v>38300224</v>
      </c>
      <c r="G2" s="31" t="s">
        <v>91</v>
      </c>
      <c r="H2" s="31">
        <v>3690199</v>
      </c>
      <c r="I2" s="31" t="s">
        <v>92</v>
      </c>
    </row>
    <row r="3" spans="1:10" s="26" customFormat="1" ht="28.5" x14ac:dyDescent="0.2">
      <c r="A3" s="31">
        <v>5.05</v>
      </c>
      <c r="B3" s="32" t="s">
        <v>89</v>
      </c>
      <c r="C3" s="33">
        <v>17500000</v>
      </c>
      <c r="D3" s="32" t="s">
        <v>90</v>
      </c>
      <c r="E3" s="32" t="s">
        <v>56</v>
      </c>
      <c r="F3" s="31">
        <v>38300232</v>
      </c>
      <c r="G3" s="31" t="s">
        <v>60</v>
      </c>
      <c r="H3" s="31">
        <v>3690199</v>
      </c>
      <c r="I3" s="31" t="s">
        <v>92</v>
      </c>
    </row>
    <row r="4" spans="1:10" s="26" customFormat="1" ht="13.9" customHeight="1" x14ac:dyDescent="0.2">
      <c r="A4" s="31">
        <v>5.05</v>
      </c>
      <c r="B4" s="32" t="s">
        <v>93</v>
      </c>
      <c r="C4" s="33">
        <v>298000</v>
      </c>
      <c r="D4" s="32" t="s">
        <v>90</v>
      </c>
      <c r="E4" s="32" t="s">
        <v>56</v>
      </c>
      <c r="F4" s="31">
        <v>38300201</v>
      </c>
      <c r="G4" s="31" t="s">
        <v>59</v>
      </c>
      <c r="H4" s="31">
        <v>3690199</v>
      </c>
      <c r="I4" s="31" t="s">
        <v>92</v>
      </c>
    </row>
    <row r="5" spans="1:10" s="26" customFormat="1" x14ac:dyDescent="0.2">
      <c r="A5" s="44">
        <v>5.05</v>
      </c>
      <c r="B5" s="46" t="s">
        <v>94</v>
      </c>
      <c r="C5" s="45">
        <v>1404</v>
      </c>
      <c r="D5" s="46" t="s">
        <v>95</v>
      </c>
      <c r="E5" s="46" t="s">
        <v>56</v>
      </c>
      <c r="F5" s="44">
        <v>38300191</v>
      </c>
      <c r="G5" s="44" t="s">
        <v>53</v>
      </c>
      <c r="H5" s="44">
        <v>36901024</v>
      </c>
      <c r="I5" s="44" t="s">
        <v>55</v>
      </c>
    </row>
    <row r="6" spans="1:10" s="39" customFormat="1" x14ac:dyDescent="0.2">
      <c r="A6" s="36">
        <v>11.05</v>
      </c>
      <c r="B6" s="47" t="s">
        <v>96</v>
      </c>
      <c r="C6" s="37">
        <f>5850*1.17</f>
        <v>6844.5</v>
      </c>
      <c r="D6" s="38" t="s">
        <v>97</v>
      </c>
      <c r="E6" s="38" t="s">
        <v>56</v>
      </c>
      <c r="F6" s="36">
        <v>38300191</v>
      </c>
      <c r="G6" s="36" t="s">
        <v>53</v>
      </c>
      <c r="H6" s="36">
        <v>36901022</v>
      </c>
      <c r="I6" s="36" t="s">
        <v>98</v>
      </c>
    </row>
    <row r="7" spans="1:10" s="39" customFormat="1" x14ac:dyDescent="0.2">
      <c r="A7" s="36">
        <v>12.05</v>
      </c>
      <c r="B7" s="36" t="s">
        <v>99</v>
      </c>
      <c r="C7" s="37">
        <v>10000</v>
      </c>
      <c r="D7" s="38" t="s">
        <v>100</v>
      </c>
      <c r="E7" s="38" t="s">
        <v>56</v>
      </c>
      <c r="F7" s="36">
        <v>38300191</v>
      </c>
      <c r="G7" s="36" t="s">
        <v>53</v>
      </c>
      <c r="H7" s="36">
        <v>3690101</v>
      </c>
      <c r="I7" s="36" t="s">
        <v>58</v>
      </c>
    </row>
    <row r="8" spans="1:10" s="39" customFormat="1" ht="28.5" x14ac:dyDescent="0.2">
      <c r="A8" s="36">
        <v>13.05</v>
      </c>
      <c r="B8" s="38" t="s">
        <v>101</v>
      </c>
      <c r="C8" s="37">
        <v>2550000</v>
      </c>
      <c r="D8" s="38" t="s">
        <v>102</v>
      </c>
      <c r="E8" s="38" t="s">
        <v>56</v>
      </c>
      <c r="F8" s="36">
        <v>38300402</v>
      </c>
      <c r="G8" s="36" t="s">
        <v>88</v>
      </c>
      <c r="H8" s="36">
        <v>3690101</v>
      </c>
      <c r="I8" s="36" t="s">
        <v>58</v>
      </c>
    </row>
    <row r="9" spans="1:10" s="25" customFormat="1" ht="42.75" x14ac:dyDescent="0.2">
      <c r="A9" s="31">
        <v>18.05</v>
      </c>
      <c r="B9" s="32" t="s">
        <v>93</v>
      </c>
      <c r="C9" s="33">
        <v>3000000</v>
      </c>
      <c r="D9" s="32" t="s">
        <v>103</v>
      </c>
      <c r="E9" s="32" t="s">
        <v>56</v>
      </c>
      <c r="F9" s="31">
        <v>38300202</v>
      </c>
      <c r="G9" s="31" t="s">
        <v>59</v>
      </c>
      <c r="H9" s="31">
        <v>3690199</v>
      </c>
      <c r="I9" s="31" t="s">
        <v>92</v>
      </c>
    </row>
    <row r="10" spans="1:10" s="25" customFormat="1" ht="28.5" x14ac:dyDescent="0.2">
      <c r="A10" s="31">
        <v>20.05</v>
      </c>
      <c r="B10" s="34" t="s">
        <v>104</v>
      </c>
      <c r="C10" s="33">
        <v>8600</v>
      </c>
      <c r="D10" s="32" t="s">
        <v>105</v>
      </c>
      <c r="E10" s="32" t="s">
        <v>56</v>
      </c>
      <c r="F10" s="31">
        <v>38300191</v>
      </c>
      <c r="G10" s="31" t="s">
        <v>53</v>
      </c>
      <c r="H10" s="31">
        <v>36901101</v>
      </c>
      <c r="I10" s="31" t="s">
        <v>57</v>
      </c>
    </row>
    <row r="11" spans="1:10" s="39" customFormat="1" x14ac:dyDescent="0.2">
      <c r="A11" s="36">
        <v>21.05</v>
      </c>
      <c r="B11" s="38" t="s">
        <v>106</v>
      </c>
      <c r="C11" s="37">
        <v>5000</v>
      </c>
      <c r="D11" s="38" t="s">
        <v>107</v>
      </c>
      <c r="E11" s="38" t="s">
        <v>56</v>
      </c>
      <c r="F11" s="36">
        <v>38300191</v>
      </c>
      <c r="G11" s="36" t="s">
        <v>53</v>
      </c>
      <c r="H11" s="36">
        <v>36901022</v>
      </c>
      <c r="I11" s="36" t="s">
        <v>98</v>
      </c>
    </row>
    <row r="12" spans="1:10" s="39" customFormat="1" x14ac:dyDescent="0.2">
      <c r="A12" s="36">
        <v>24.05</v>
      </c>
      <c r="B12" s="38" t="s">
        <v>108</v>
      </c>
      <c r="C12" s="37">
        <v>1895.4</v>
      </c>
      <c r="D12" s="38" t="s">
        <v>109</v>
      </c>
      <c r="E12" s="38" t="s">
        <v>56</v>
      </c>
      <c r="F12" s="36">
        <v>38300191</v>
      </c>
      <c r="G12" s="36" t="s">
        <v>53</v>
      </c>
      <c r="H12" s="36">
        <v>36901022</v>
      </c>
      <c r="I12" s="36" t="s">
        <v>98</v>
      </c>
      <c r="J12" s="52"/>
    </row>
    <row r="13" spans="1:10" s="25" customFormat="1" x14ac:dyDescent="0.2">
      <c r="A13" s="44">
        <v>26.05</v>
      </c>
      <c r="B13" s="46" t="s">
        <v>110</v>
      </c>
      <c r="C13" s="45">
        <v>700</v>
      </c>
      <c r="D13" s="46" t="s">
        <v>111</v>
      </c>
      <c r="E13" s="46" t="s">
        <v>56</v>
      </c>
      <c r="F13" s="44">
        <v>38300191</v>
      </c>
      <c r="G13" s="44" t="s">
        <v>53</v>
      </c>
      <c r="H13" s="44">
        <v>36901024</v>
      </c>
      <c r="I13" s="44" t="s">
        <v>55</v>
      </c>
    </row>
    <row r="14" spans="1:10" s="25" customFormat="1" x14ac:dyDescent="0.2">
      <c r="A14" s="31">
        <v>26.05</v>
      </c>
      <c r="B14" s="32" t="s">
        <v>94</v>
      </c>
      <c r="C14" s="33">
        <f>13230*1.17</f>
        <v>15479.099999999999</v>
      </c>
      <c r="D14" s="32" t="s">
        <v>112</v>
      </c>
      <c r="E14" s="32" t="s">
        <v>56</v>
      </c>
      <c r="F14" s="31">
        <v>38300191</v>
      </c>
      <c r="G14" s="31" t="s">
        <v>53</v>
      </c>
      <c r="H14" s="31">
        <v>36901027</v>
      </c>
      <c r="I14" s="31" t="s">
        <v>113</v>
      </c>
      <c r="J14" s="25" t="s">
        <v>227</v>
      </c>
    </row>
    <row r="15" spans="1:10" s="26" customFormat="1" x14ac:dyDescent="0.2">
      <c r="A15" s="44">
        <v>26.05</v>
      </c>
      <c r="B15" s="46" t="s">
        <v>114</v>
      </c>
      <c r="C15" s="45">
        <f>120000*1.17</f>
        <v>140400</v>
      </c>
      <c r="D15" s="46" t="s">
        <v>115</v>
      </c>
      <c r="E15" s="46" t="s">
        <v>56</v>
      </c>
      <c r="F15" s="44">
        <v>38300191</v>
      </c>
      <c r="G15" s="44" t="s">
        <v>53</v>
      </c>
      <c r="H15" s="44">
        <v>36901024</v>
      </c>
      <c r="I15" s="44" t="s">
        <v>55</v>
      </c>
    </row>
    <row r="16" spans="1:10" x14ac:dyDescent="0.2">
      <c r="C16" s="35">
        <f>SUM(C2:C15)-C2-C3-C4-C9</f>
        <v>2740323</v>
      </c>
    </row>
  </sheetData>
  <autoFilter ref="A1:I16" xr:uid="{20FD6FE6-7BB3-4C2E-AC1E-BCF7E84A5C46}"/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8AE7-41BE-4EB8-BF66-AC160FF842E9}">
  <dimension ref="A1:F16"/>
  <sheetViews>
    <sheetView rightToLeft="1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7" sqref="C17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37</v>
      </c>
      <c r="D2" s="5" t="s">
        <v>116</v>
      </c>
      <c r="F2"/>
    </row>
    <row r="3" spans="1:6" s="3" customFormat="1" ht="15.75" x14ac:dyDescent="0.25">
      <c r="C3" s="6" t="s">
        <v>38</v>
      </c>
      <c r="D3" s="7"/>
      <c r="F3"/>
    </row>
    <row r="4" spans="1:6" s="3" customFormat="1" ht="15.75" x14ac:dyDescent="0.25">
      <c r="C4" s="8" t="s">
        <v>39</v>
      </c>
      <c r="D4" s="9"/>
      <c r="F4"/>
    </row>
    <row r="5" spans="1:6" s="3" customFormat="1" ht="15" x14ac:dyDescent="0.25">
      <c r="C5" s="10"/>
      <c r="D5" s="11"/>
      <c r="F5"/>
    </row>
    <row r="6" spans="1:6" s="3" customFormat="1" ht="15.75" thickBot="1" x14ac:dyDescent="0.3">
      <c r="C6" s="12" t="s">
        <v>117</v>
      </c>
      <c r="D6" s="13"/>
      <c r="F6"/>
    </row>
    <row r="7" spans="1:6" ht="28.5" x14ac:dyDescent="0.2">
      <c r="A7" s="14" t="s">
        <v>40</v>
      </c>
      <c r="B7" s="14" t="s">
        <v>41</v>
      </c>
      <c r="C7" s="14" t="s">
        <v>42</v>
      </c>
      <c r="D7" s="15" t="s">
        <v>43</v>
      </c>
    </row>
    <row r="8" spans="1:6" s="19" customFormat="1" ht="15" x14ac:dyDescent="0.25">
      <c r="A8" s="16">
        <v>1</v>
      </c>
      <c r="B8" s="17"/>
      <c r="C8" s="17" t="s">
        <v>258</v>
      </c>
      <c r="D8" s="18">
        <v>700</v>
      </c>
    </row>
    <row r="9" spans="1:6" s="19" customFormat="1" ht="15" x14ac:dyDescent="0.25">
      <c r="A9" s="16">
        <v>2</v>
      </c>
      <c r="B9" s="17"/>
      <c r="C9" s="17" t="s">
        <v>261</v>
      </c>
      <c r="D9" s="18">
        <v>1895</v>
      </c>
    </row>
    <row r="10" spans="1:6" s="19" customFormat="1" ht="15" x14ac:dyDescent="0.25">
      <c r="A10" s="16">
        <v>3</v>
      </c>
      <c r="B10" s="17"/>
      <c r="C10" s="17" t="s">
        <v>259</v>
      </c>
      <c r="D10" s="18">
        <v>5000</v>
      </c>
    </row>
    <row r="11" spans="1:6" s="19" customFormat="1" ht="15" x14ac:dyDescent="0.25">
      <c r="A11" s="16">
        <v>4</v>
      </c>
      <c r="B11" s="17"/>
      <c r="C11" s="17" t="s">
        <v>96</v>
      </c>
      <c r="D11" s="18">
        <v>6844</v>
      </c>
    </row>
    <row r="12" spans="1:6" s="19" customFormat="1" ht="15" x14ac:dyDescent="0.25">
      <c r="A12" s="16">
        <v>5</v>
      </c>
      <c r="B12" s="17"/>
      <c r="C12" s="17" t="s">
        <v>100</v>
      </c>
      <c r="D12" s="18">
        <v>10000</v>
      </c>
    </row>
    <row r="13" spans="1:6" s="19" customFormat="1" ht="30" x14ac:dyDescent="0.25">
      <c r="A13" s="16">
        <v>6</v>
      </c>
      <c r="B13" s="17"/>
      <c r="C13" s="17" t="s">
        <v>260</v>
      </c>
      <c r="D13" s="18">
        <f>1400+15479</f>
        <v>16879</v>
      </c>
    </row>
    <row r="14" spans="1:6" s="19" customFormat="1" ht="15" x14ac:dyDescent="0.25">
      <c r="A14" s="16">
        <v>7</v>
      </c>
      <c r="B14" s="17"/>
      <c r="C14" s="17" t="s">
        <v>257</v>
      </c>
      <c r="D14" s="18">
        <v>140400</v>
      </c>
    </row>
    <row r="15" spans="1:6" s="19" customFormat="1" ht="15" x14ac:dyDescent="0.25">
      <c r="A15" s="16">
        <v>8</v>
      </c>
      <c r="B15" s="17"/>
      <c r="C15" s="17" t="s">
        <v>256</v>
      </c>
      <c r="D15" s="18">
        <v>2550000</v>
      </c>
    </row>
    <row r="16" spans="1:6" s="19" customFormat="1" ht="15" x14ac:dyDescent="0.25">
      <c r="A16" s="16"/>
      <c r="B16" s="17"/>
      <c r="C16" s="17"/>
      <c r="D16" s="18">
        <f>SUBTOTAL(109,D1:D15)</f>
        <v>2731718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אפריל</vt:lpstr>
      <vt:lpstr>דוח תנועות</vt:lpstr>
      <vt:lpstr>קובץ החרגות</vt:lpstr>
      <vt:lpstr>מאי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Shira Vegotzky</dc:creator>
  <cp:keywords/>
  <dc:description/>
  <cp:lastModifiedBy>Shira Vegotzky</cp:lastModifiedBy>
  <dcterms:created xsi:type="dcterms:W3CDTF">2020-05-03T06:35:46Z</dcterms:created>
  <dcterms:modified xsi:type="dcterms:W3CDTF">2020-06-16T09:33:07Z</dcterms:modified>
  <cp:category/>
</cp:coreProperties>
</file>